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225"/>
  <workbookPr codeName="ThisWorkbook" defaultThemeVersion="124226"/>
  <mc:AlternateContent xmlns:mc="http://schemas.openxmlformats.org/markup-compatibility/2006">
    <mc:Choice Requires="x15">
      <x15ac:absPath xmlns:x15ac="http://schemas.microsoft.com/office/spreadsheetml/2010/11/ac" url="O:\Community Investments\Confidential\comm_inv\CIP\2022\FORMS\"/>
    </mc:Choice>
  </mc:AlternateContent>
  <xr:revisionPtr revIDLastSave="0" documentId="13_ncr:1_{977922D4-CEC6-4870-8384-BA03599CA0F9}" xr6:coauthVersionLast="47" xr6:coauthVersionMax="47" xr10:uidLastSave="{00000000-0000-0000-0000-000000000000}"/>
  <bookViews>
    <workbookView xWindow="-27360" yWindow="1440" windowWidth="21600" windowHeight="12675" xr2:uid="{00000000-000D-0000-FFFF-FFFF00000000}"/>
  </bookViews>
  <sheets>
    <sheet name="UnitList" sheetId="1" r:id="rId1"/>
    <sheet name="UnitList-2ndPage" sheetId="5" r:id="rId2"/>
    <sheet name="UnitList-3rdPage" sheetId="6" r:id="rId3"/>
    <sheet name="AMIs" sheetId="10" state="hidden" r:id="rId4"/>
  </sheets>
  <definedNames>
    <definedName name="Alabama2006115">AMIs!$A$1:$I$67</definedName>
    <definedName name="Arizona2016115">AMIs!$A$68:$I$82</definedName>
    <definedName name="Arkansas2006115">AMIs!$A$83:$I$157</definedName>
    <definedName name="California2006115">AMIs!$A$158:$I$215</definedName>
    <definedName name="Colorado2006115">AMIs!$A$216:$I$279</definedName>
    <definedName name="Florida2006115">AMIs!$A$280:$I$346</definedName>
    <definedName name="Georgia2006115">AMIs!$A$347:$I$505</definedName>
    <definedName name="Idaho2006115">AMIs!$A$506:$I$549</definedName>
    <definedName name="Illinois2006115">AMIs!$A$550:$I$651</definedName>
    <definedName name="Indiana2006115">AMIs!$A$652:$I$743</definedName>
    <definedName name="Iowa2006115">AMIs!$A$744:$I$842</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Kansas2006115">AMIs!$A$843:$I$947</definedName>
    <definedName name="Kentucky2006115">AMIs!$A$948:$I$1067</definedName>
    <definedName name="Maryland2006115">AMIs!$A$1068:$I$1091</definedName>
    <definedName name="Michigan2006115">AMIs!$A$1092:$I$1174</definedName>
    <definedName name="Minnesota2006115">AMIs!$A$1175:$I$1261</definedName>
    <definedName name="Mississippi2006115">AMIs!$A$1262:$I$1343</definedName>
    <definedName name="Missouri2006115">AMIs!$A$1344:$I$1459</definedName>
    <definedName name="Montana2006115">AMIs!$A$1460:$I$1515</definedName>
    <definedName name="Nebraska2006115">AMIs!$A$1516:$I$1608</definedName>
    <definedName name="Nevada2006115">AMIs!$A$1609:$I$1625</definedName>
    <definedName name="NewJersey2006115">AMIs!$A$1626:$I$1646</definedName>
    <definedName name="NewMexico2006115">AMIs!$A$1647:$I$1679</definedName>
    <definedName name="NewYork2006115">AMIs!$A$1680:$I$1741</definedName>
    <definedName name="NorthCarolina2006115">AMIs!$A$1742:$I$1841</definedName>
    <definedName name="NorthDakota2006115">AMIs!$A$1842:$I$1894</definedName>
    <definedName name="Ohio2006115">AMIs!$A$1895:$I$1982</definedName>
    <definedName name="Oklahoma2006115">AMIs!$A$1983:$I$2059</definedName>
    <definedName name="Oregon2006115">AMIs!$A$2060:$I$2095</definedName>
    <definedName name="Pennsylvania2006115">AMIs!$A$2096:$I$2162</definedName>
    <definedName name="_xlnm.Print_Area" localSheetId="0">UnitList!$A$1:$O$49</definedName>
    <definedName name="_xlnm.Print_Area" localSheetId="1">'UnitList-2ndPage'!$A$1:$O$46</definedName>
    <definedName name="_xlnm.Print_Area" localSheetId="2">'UnitList-3rdPage'!$A$1:$O$46</definedName>
    <definedName name="SouthCarolina2006115">AMIs!$A$2163:$I$2208</definedName>
    <definedName name="SouthDakota2006115">AMIs!$A$2209:$I$2274</definedName>
    <definedName name="Tennessee2006115">AMIs!$A$2275:$I$2369</definedName>
    <definedName name="Texas2006115">AMIs!$A$2370:$I$2623</definedName>
    <definedName name="Utah2006115">AMIs!$A$2624:$I$2652</definedName>
    <definedName name="Virginia2006115">AMIs!$A$2653:$I$2785</definedName>
    <definedName name="Washington2006115">AMIs!$A$2786:$I$2824</definedName>
    <definedName name="WestVirginia2006115">AMIs!$A$2825:$I$2879</definedName>
    <definedName name="Wisconsin2006115">AMIs!$A$2880:$I$2951</definedName>
    <definedName name="Wyoming2006115">AMIs!$A$2952:$I$2974</definedName>
  </definedNames>
  <calcPr calcId="191029" iterate="1" iterateCount="5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F7" i="6" l="1"/>
  <c r="BF8" i="6"/>
  <c r="BF9" i="6"/>
  <c r="BF10" i="6"/>
  <c r="BF11" i="6"/>
  <c r="BF12" i="6"/>
  <c r="BF13" i="6"/>
  <c r="BF14" i="6"/>
  <c r="BF15" i="6"/>
  <c r="BF16" i="6"/>
  <c r="BF17" i="6"/>
  <c r="BF18" i="6"/>
  <c r="BF19" i="6"/>
  <c r="BF20" i="6"/>
  <c r="BF21" i="6"/>
  <c r="BF22" i="6"/>
  <c r="BF23" i="6"/>
  <c r="BF24" i="6"/>
  <c r="BF25" i="6"/>
  <c r="BF26" i="6"/>
  <c r="BF27" i="6"/>
  <c r="BF28" i="6"/>
  <c r="BF29" i="6"/>
  <c r="BF30" i="6"/>
  <c r="BF31" i="6"/>
  <c r="BF32" i="6"/>
  <c r="BF33" i="6"/>
  <c r="BF34" i="6"/>
  <c r="BF35" i="6"/>
  <c r="BF36" i="6"/>
  <c r="BF37" i="6"/>
  <c r="BF38" i="6"/>
  <c r="BF39" i="6"/>
  <c r="BF40" i="6"/>
  <c r="BF41" i="6"/>
  <c r="BF42" i="6"/>
  <c r="BF43" i="6"/>
  <c r="BF44" i="6"/>
  <c r="BF45" i="6"/>
  <c r="BF6" i="6"/>
  <c r="AJ6" i="6"/>
  <c r="BE45" i="6"/>
  <c r="BD45" i="6"/>
  <c r="BC45" i="6"/>
  <c r="BB45" i="6"/>
  <c r="BA45" i="6"/>
  <c r="AZ45" i="6"/>
  <c r="AY45" i="6"/>
  <c r="AX45" i="6"/>
  <c r="AW45" i="6"/>
  <c r="AV45" i="6"/>
  <c r="AU45" i="6"/>
  <c r="AT45" i="6"/>
  <c r="AS45" i="6"/>
  <c r="AR45" i="6"/>
  <c r="AQ45" i="6"/>
  <c r="AP45" i="6"/>
  <c r="AO45" i="6"/>
  <c r="AN45" i="6"/>
  <c r="AM45" i="6"/>
  <c r="AL45" i="6"/>
  <c r="AK45" i="6"/>
  <c r="AJ45" i="6"/>
  <c r="BE44" i="6"/>
  <c r="BD44" i="6"/>
  <c r="BC44" i="6"/>
  <c r="BB44" i="6"/>
  <c r="BA44" i="6"/>
  <c r="AZ44" i="6"/>
  <c r="AY44" i="6"/>
  <c r="AX44" i="6"/>
  <c r="AW44" i="6"/>
  <c r="AV44" i="6"/>
  <c r="AU44" i="6"/>
  <c r="AT44" i="6"/>
  <c r="AS44" i="6"/>
  <c r="AR44" i="6"/>
  <c r="AQ44" i="6"/>
  <c r="AP44" i="6"/>
  <c r="AO44" i="6"/>
  <c r="AN44" i="6"/>
  <c r="AM44" i="6"/>
  <c r="AL44" i="6"/>
  <c r="AK44" i="6"/>
  <c r="AJ44" i="6"/>
  <c r="BE43" i="6"/>
  <c r="BD43" i="6"/>
  <c r="BC43" i="6"/>
  <c r="BB43" i="6"/>
  <c r="BA43" i="6"/>
  <c r="AZ43" i="6"/>
  <c r="AY43" i="6"/>
  <c r="AX43" i="6"/>
  <c r="AW43" i="6"/>
  <c r="AV43" i="6"/>
  <c r="AU43" i="6"/>
  <c r="AT43" i="6"/>
  <c r="AS43" i="6"/>
  <c r="AR43" i="6"/>
  <c r="AQ43" i="6"/>
  <c r="AP43" i="6"/>
  <c r="AO43" i="6"/>
  <c r="AN43" i="6"/>
  <c r="AM43" i="6"/>
  <c r="AL43" i="6"/>
  <c r="AK43" i="6"/>
  <c r="AJ43" i="6"/>
  <c r="BE42" i="6"/>
  <c r="BD42" i="6"/>
  <c r="BC42" i="6"/>
  <c r="BB42" i="6"/>
  <c r="BA42" i="6"/>
  <c r="AZ42" i="6"/>
  <c r="AY42" i="6"/>
  <c r="AX42" i="6"/>
  <c r="AW42" i="6"/>
  <c r="AV42" i="6"/>
  <c r="AU42" i="6"/>
  <c r="AT42" i="6"/>
  <c r="AS42" i="6"/>
  <c r="AR42" i="6"/>
  <c r="AQ42" i="6"/>
  <c r="AP42" i="6"/>
  <c r="AO42" i="6"/>
  <c r="AN42" i="6"/>
  <c r="AM42" i="6"/>
  <c r="AL42" i="6"/>
  <c r="AK42" i="6"/>
  <c r="AJ42" i="6"/>
  <c r="BE41" i="6"/>
  <c r="BD41" i="6"/>
  <c r="BC41" i="6"/>
  <c r="BB41" i="6"/>
  <c r="BA41" i="6"/>
  <c r="AZ41" i="6"/>
  <c r="AY41" i="6"/>
  <c r="AX41" i="6"/>
  <c r="AW41" i="6"/>
  <c r="AV41" i="6"/>
  <c r="AU41" i="6"/>
  <c r="AT41" i="6"/>
  <c r="AS41" i="6"/>
  <c r="AR41" i="6"/>
  <c r="AQ41" i="6"/>
  <c r="AP41" i="6"/>
  <c r="AO41" i="6"/>
  <c r="AN41" i="6"/>
  <c r="AM41" i="6"/>
  <c r="AL41" i="6"/>
  <c r="AK41" i="6"/>
  <c r="AJ41" i="6"/>
  <c r="BE40" i="6"/>
  <c r="BD40" i="6"/>
  <c r="BC40" i="6"/>
  <c r="BB40" i="6"/>
  <c r="BA40" i="6"/>
  <c r="AZ40" i="6"/>
  <c r="AY40" i="6"/>
  <c r="AX40" i="6"/>
  <c r="AW40" i="6"/>
  <c r="AV40" i="6"/>
  <c r="AU40" i="6"/>
  <c r="AT40" i="6"/>
  <c r="AS40" i="6"/>
  <c r="AR40" i="6"/>
  <c r="AQ40" i="6"/>
  <c r="AP40" i="6"/>
  <c r="AO40" i="6"/>
  <c r="AN40" i="6"/>
  <c r="AM40" i="6"/>
  <c r="AL40" i="6"/>
  <c r="AK40" i="6"/>
  <c r="AJ40" i="6"/>
  <c r="BE39" i="6"/>
  <c r="BD39" i="6"/>
  <c r="BC39" i="6"/>
  <c r="BB39" i="6"/>
  <c r="BA39" i="6"/>
  <c r="AZ39" i="6"/>
  <c r="AY39" i="6"/>
  <c r="AX39" i="6"/>
  <c r="AW39" i="6"/>
  <c r="AV39" i="6"/>
  <c r="AU39" i="6"/>
  <c r="AT39" i="6"/>
  <c r="AS39" i="6"/>
  <c r="AR39" i="6"/>
  <c r="AQ39" i="6"/>
  <c r="AP39" i="6"/>
  <c r="AO39" i="6"/>
  <c r="AN39" i="6"/>
  <c r="AM39" i="6"/>
  <c r="AL39" i="6"/>
  <c r="AK39" i="6"/>
  <c r="AJ39" i="6"/>
  <c r="BE38" i="6"/>
  <c r="BD38" i="6"/>
  <c r="BC38" i="6"/>
  <c r="BB38" i="6"/>
  <c r="BA38" i="6"/>
  <c r="AZ38" i="6"/>
  <c r="AY38" i="6"/>
  <c r="AX38" i="6"/>
  <c r="AW38" i="6"/>
  <c r="AV38" i="6"/>
  <c r="AU38" i="6"/>
  <c r="AT38" i="6"/>
  <c r="AS38" i="6"/>
  <c r="AR38" i="6"/>
  <c r="AQ38" i="6"/>
  <c r="AP38" i="6"/>
  <c r="AO38" i="6"/>
  <c r="AN38" i="6"/>
  <c r="AM38" i="6"/>
  <c r="AL38" i="6"/>
  <c r="AK38" i="6"/>
  <c r="AJ38" i="6"/>
  <c r="BE37" i="6"/>
  <c r="BD37" i="6"/>
  <c r="BC37" i="6"/>
  <c r="BB37" i="6"/>
  <c r="BA37" i="6"/>
  <c r="AZ37" i="6"/>
  <c r="AY37" i="6"/>
  <c r="AX37" i="6"/>
  <c r="AW37" i="6"/>
  <c r="AV37" i="6"/>
  <c r="AU37" i="6"/>
  <c r="AT37" i="6"/>
  <c r="AS37" i="6"/>
  <c r="AR37" i="6"/>
  <c r="AQ37" i="6"/>
  <c r="AP37" i="6"/>
  <c r="AO37" i="6"/>
  <c r="AN37" i="6"/>
  <c r="AM37" i="6"/>
  <c r="AL37" i="6"/>
  <c r="AK37" i="6"/>
  <c r="AJ37" i="6"/>
  <c r="BE36" i="6"/>
  <c r="BD36" i="6"/>
  <c r="BC36" i="6"/>
  <c r="BB36" i="6"/>
  <c r="BA36" i="6"/>
  <c r="AZ36" i="6"/>
  <c r="AY36" i="6"/>
  <c r="AX36" i="6"/>
  <c r="AW36" i="6"/>
  <c r="AV36" i="6"/>
  <c r="AU36" i="6"/>
  <c r="AT36" i="6"/>
  <c r="AS36" i="6"/>
  <c r="AR36" i="6"/>
  <c r="AQ36" i="6"/>
  <c r="AP36" i="6"/>
  <c r="AO36" i="6"/>
  <c r="AN36" i="6"/>
  <c r="AM36" i="6"/>
  <c r="AL36" i="6"/>
  <c r="AK36" i="6"/>
  <c r="AJ36" i="6"/>
  <c r="BE35" i="6"/>
  <c r="BD35" i="6"/>
  <c r="BC35" i="6"/>
  <c r="BB35" i="6"/>
  <c r="BA35" i="6"/>
  <c r="AZ35" i="6"/>
  <c r="AY35" i="6"/>
  <c r="AX35" i="6"/>
  <c r="AW35" i="6"/>
  <c r="AV35" i="6"/>
  <c r="AU35" i="6"/>
  <c r="AT35" i="6"/>
  <c r="AS35" i="6"/>
  <c r="AR35" i="6"/>
  <c r="AQ35" i="6"/>
  <c r="AP35" i="6"/>
  <c r="AO35" i="6"/>
  <c r="AN35" i="6"/>
  <c r="AM35" i="6"/>
  <c r="AL35" i="6"/>
  <c r="AK35" i="6"/>
  <c r="AJ35" i="6"/>
  <c r="BE34" i="6"/>
  <c r="BD34" i="6"/>
  <c r="BC34" i="6"/>
  <c r="BB34" i="6"/>
  <c r="BA34" i="6"/>
  <c r="AZ34" i="6"/>
  <c r="AY34" i="6"/>
  <c r="AX34" i="6"/>
  <c r="AW34" i="6"/>
  <c r="AV34" i="6"/>
  <c r="AU34" i="6"/>
  <c r="AT34" i="6"/>
  <c r="AS34" i="6"/>
  <c r="AR34" i="6"/>
  <c r="AQ34" i="6"/>
  <c r="AP34" i="6"/>
  <c r="AO34" i="6"/>
  <c r="AN34" i="6"/>
  <c r="AM34" i="6"/>
  <c r="AL34" i="6"/>
  <c r="AK34" i="6"/>
  <c r="AJ34" i="6"/>
  <c r="BE33" i="6"/>
  <c r="BD33" i="6"/>
  <c r="BC33" i="6"/>
  <c r="BB33" i="6"/>
  <c r="BA33" i="6"/>
  <c r="AZ33" i="6"/>
  <c r="AY33" i="6"/>
  <c r="AX33" i="6"/>
  <c r="AW33" i="6"/>
  <c r="AV33" i="6"/>
  <c r="AU33" i="6"/>
  <c r="AT33" i="6"/>
  <c r="AS33" i="6"/>
  <c r="AR33" i="6"/>
  <c r="AQ33" i="6"/>
  <c r="AP33" i="6"/>
  <c r="AO33" i="6"/>
  <c r="AN33" i="6"/>
  <c r="AM33" i="6"/>
  <c r="AL33" i="6"/>
  <c r="AK33" i="6"/>
  <c r="AJ33" i="6"/>
  <c r="BE32" i="6"/>
  <c r="BD32" i="6"/>
  <c r="BC32" i="6"/>
  <c r="BB32" i="6"/>
  <c r="BA32" i="6"/>
  <c r="AZ32" i="6"/>
  <c r="AY32" i="6"/>
  <c r="AX32" i="6"/>
  <c r="AW32" i="6"/>
  <c r="AV32" i="6"/>
  <c r="AU32" i="6"/>
  <c r="AT32" i="6"/>
  <c r="AS32" i="6"/>
  <c r="AR32" i="6"/>
  <c r="AQ32" i="6"/>
  <c r="AP32" i="6"/>
  <c r="AO32" i="6"/>
  <c r="AN32" i="6"/>
  <c r="AM32" i="6"/>
  <c r="AL32" i="6"/>
  <c r="AK32" i="6"/>
  <c r="AJ32" i="6"/>
  <c r="BE31" i="6"/>
  <c r="BD31" i="6"/>
  <c r="BC31" i="6"/>
  <c r="BB31" i="6"/>
  <c r="BA31" i="6"/>
  <c r="AZ31" i="6"/>
  <c r="AY31" i="6"/>
  <c r="AX31" i="6"/>
  <c r="AW31" i="6"/>
  <c r="AV31" i="6"/>
  <c r="AU31" i="6"/>
  <c r="AT31" i="6"/>
  <c r="AS31" i="6"/>
  <c r="AR31" i="6"/>
  <c r="AQ31" i="6"/>
  <c r="AP31" i="6"/>
  <c r="AO31" i="6"/>
  <c r="AN31" i="6"/>
  <c r="AM31" i="6"/>
  <c r="AL31" i="6"/>
  <c r="AK31" i="6"/>
  <c r="AJ31" i="6"/>
  <c r="BE30" i="6"/>
  <c r="BD30" i="6"/>
  <c r="BC30" i="6"/>
  <c r="BB30" i="6"/>
  <c r="BA30" i="6"/>
  <c r="AZ30" i="6"/>
  <c r="AY30" i="6"/>
  <c r="AX30" i="6"/>
  <c r="AW30" i="6"/>
  <c r="AV30" i="6"/>
  <c r="AU30" i="6"/>
  <c r="AT30" i="6"/>
  <c r="AS30" i="6"/>
  <c r="AR30" i="6"/>
  <c r="AQ30" i="6"/>
  <c r="AP30" i="6"/>
  <c r="AO30" i="6"/>
  <c r="AN30" i="6"/>
  <c r="AM30" i="6"/>
  <c r="AL30" i="6"/>
  <c r="AK30" i="6"/>
  <c r="AJ30" i="6"/>
  <c r="BE29" i="6"/>
  <c r="BD29" i="6"/>
  <c r="BC29" i="6"/>
  <c r="BB29" i="6"/>
  <c r="BA29" i="6"/>
  <c r="AZ29" i="6"/>
  <c r="AY29" i="6"/>
  <c r="AX29" i="6"/>
  <c r="AW29" i="6"/>
  <c r="AV29" i="6"/>
  <c r="AU29" i="6"/>
  <c r="AT29" i="6"/>
  <c r="AS29" i="6"/>
  <c r="AR29" i="6"/>
  <c r="AQ29" i="6"/>
  <c r="AP29" i="6"/>
  <c r="AO29" i="6"/>
  <c r="AN29" i="6"/>
  <c r="AM29" i="6"/>
  <c r="AL29" i="6"/>
  <c r="AK29" i="6"/>
  <c r="AJ29" i="6"/>
  <c r="BE28" i="6"/>
  <c r="BD28" i="6"/>
  <c r="BC28" i="6"/>
  <c r="BB28" i="6"/>
  <c r="BA28" i="6"/>
  <c r="AZ28" i="6"/>
  <c r="AY28" i="6"/>
  <c r="AX28" i="6"/>
  <c r="AW28" i="6"/>
  <c r="AV28" i="6"/>
  <c r="AU28" i="6"/>
  <c r="AT28" i="6"/>
  <c r="AS28" i="6"/>
  <c r="AR28" i="6"/>
  <c r="AQ28" i="6"/>
  <c r="AP28" i="6"/>
  <c r="AO28" i="6"/>
  <c r="AN28" i="6"/>
  <c r="AM28" i="6"/>
  <c r="AL28" i="6"/>
  <c r="AK28" i="6"/>
  <c r="AJ28" i="6"/>
  <c r="BE27" i="6"/>
  <c r="BD27" i="6"/>
  <c r="BC27" i="6"/>
  <c r="BB27" i="6"/>
  <c r="BA27" i="6"/>
  <c r="AZ27" i="6"/>
  <c r="AY27" i="6"/>
  <c r="AX27" i="6"/>
  <c r="AW27" i="6"/>
  <c r="AV27" i="6"/>
  <c r="AU27" i="6"/>
  <c r="AT27" i="6"/>
  <c r="AS27" i="6"/>
  <c r="AR27" i="6"/>
  <c r="AQ27" i="6"/>
  <c r="AP27" i="6"/>
  <c r="AO27" i="6"/>
  <c r="AN27" i="6"/>
  <c r="AM27" i="6"/>
  <c r="AL27" i="6"/>
  <c r="AK27" i="6"/>
  <c r="AJ27" i="6"/>
  <c r="BE26" i="6"/>
  <c r="BD26" i="6"/>
  <c r="BC26" i="6"/>
  <c r="BB26" i="6"/>
  <c r="BA26" i="6"/>
  <c r="AZ26" i="6"/>
  <c r="AY26" i="6"/>
  <c r="AX26" i="6"/>
  <c r="AW26" i="6"/>
  <c r="AV26" i="6"/>
  <c r="AU26" i="6"/>
  <c r="AT26" i="6"/>
  <c r="AS26" i="6"/>
  <c r="AR26" i="6"/>
  <c r="AQ26" i="6"/>
  <c r="AP26" i="6"/>
  <c r="AO26" i="6"/>
  <c r="AN26" i="6"/>
  <c r="AM26" i="6"/>
  <c r="AL26" i="6"/>
  <c r="AK26" i="6"/>
  <c r="AJ26" i="6"/>
  <c r="BE25" i="6"/>
  <c r="BD25" i="6"/>
  <c r="BC25" i="6"/>
  <c r="BB25" i="6"/>
  <c r="BA25" i="6"/>
  <c r="AZ25" i="6"/>
  <c r="AY25" i="6"/>
  <c r="AX25" i="6"/>
  <c r="AW25" i="6"/>
  <c r="AV25" i="6"/>
  <c r="AU25" i="6"/>
  <c r="AT25" i="6"/>
  <c r="AS25" i="6"/>
  <c r="AR25" i="6"/>
  <c r="AQ25" i="6"/>
  <c r="AP25" i="6"/>
  <c r="AO25" i="6"/>
  <c r="AN25" i="6"/>
  <c r="AM25" i="6"/>
  <c r="AL25" i="6"/>
  <c r="AK25" i="6"/>
  <c r="AJ25" i="6"/>
  <c r="BE24" i="6"/>
  <c r="BD24" i="6"/>
  <c r="BC24" i="6"/>
  <c r="BB24" i="6"/>
  <c r="BA24" i="6"/>
  <c r="AZ24" i="6"/>
  <c r="AY24" i="6"/>
  <c r="AX24" i="6"/>
  <c r="AW24" i="6"/>
  <c r="AV24" i="6"/>
  <c r="AU24" i="6"/>
  <c r="AT24" i="6"/>
  <c r="AS24" i="6"/>
  <c r="AR24" i="6"/>
  <c r="AQ24" i="6"/>
  <c r="AP24" i="6"/>
  <c r="AO24" i="6"/>
  <c r="AN24" i="6"/>
  <c r="AM24" i="6"/>
  <c r="AL24" i="6"/>
  <c r="AK24" i="6"/>
  <c r="AJ24" i="6"/>
  <c r="BE23" i="6"/>
  <c r="BD23" i="6"/>
  <c r="BC23" i="6"/>
  <c r="BB23" i="6"/>
  <c r="BA23" i="6"/>
  <c r="AZ23" i="6"/>
  <c r="AY23" i="6"/>
  <c r="AX23" i="6"/>
  <c r="AW23" i="6"/>
  <c r="AV23" i="6"/>
  <c r="AU23" i="6"/>
  <c r="AT23" i="6"/>
  <c r="AS23" i="6"/>
  <c r="AR23" i="6"/>
  <c r="AQ23" i="6"/>
  <c r="AP23" i="6"/>
  <c r="AO23" i="6"/>
  <c r="AN23" i="6"/>
  <c r="AM23" i="6"/>
  <c r="AL23" i="6"/>
  <c r="AK23" i="6"/>
  <c r="AJ23" i="6"/>
  <c r="BE22" i="6"/>
  <c r="BD22" i="6"/>
  <c r="BC22" i="6"/>
  <c r="BB22" i="6"/>
  <c r="BA22" i="6"/>
  <c r="AZ22" i="6"/>
  <c r="AY22" i="6"/>
  <c r="AX22" i="6"/>
  <c r="AW22" i="6"/>
  <c r="AV22" i="6"/>
  <c r="AU22" i="6"/>
  <c r="AT22" i="6"/>
  <c r="AS22" i="6"/>
  <c r="AR22" i="6"/>
  <c r="AQ22" i="6"/>
  <c r="AP22" i="6"/>
  <c r="AO22" i="6"/>
  <c r="AN22" i="6"/>
  <c r="AM22" i="6"/>
  <c r="AL22" i="6"/>
  <c r="AK22" i="6"/>
  <c r="AJ22" i="6"/>
  <c r="BE21" i="6"/>
  <c r="BD21" i="6"/>
  <c r="BC21" i="6"/>
  <c r="BB21" i="6"/>
  <c r="BA21" i="6"/>
  <c r="AZ21" i="6"/>
  <c r="AY21" i="6"/>
  <c r="AX21" i="6"/>
  <c r="AW21" i="6"/>
  <c r="AV21" i="6"/>
  <c r="AU21" i="6"/>
  <c r="AT21" i="6"/>
  <c r="AS21" i="6"/>
  <c r="AR21" i="6"/>
  <c r="AQ21" i="6"/>
  <c r="AP21" i="6"/>
  <c r="AO21" i="6"/>
  <c r="AN21" i="6"/>
  <c r="AM21" i="6"/>
  <c r="AL21" i="6"/>
  <c r="AK21" i="6"/>
  <c r="AJ21" i="6"/>
  <c r="BE20" i="6"/>
  <c r="BD20" i="6"/>
  <c r="BC20" i="6"/>
  <c r="BB20" i="6"/>
  <c r="BA20" i="6"/>
  <c r="AZ20" i="6"/>
  <c r="AY20" i="6"/>
  <c r="AX20" i="6"/>
  <c r="AW20" i="6"/>
  <c r="AV20" i="6"/>
  <c r="AU20" i="6"/>
  <c r="AT20" i="6"/>
  <c r="AS20" i="6"/>
  <c r="AR20" i="6"/>
  <c r="AQ20" i="6"/>
  <c r="AP20" i="6"/>
  <c r="AO20" i="6"/>
  <c r="AN20" i="6"/>
  <c r="AM20" i="6"/>
  <c r="AL20" i="6"/>
  <c r="AK20" i="6"/>
  <c r="AJ20" i="6"/>
  <c r="BE19" i="6"/>
  <c r="BD19" i="6"/>
  <c r="BC19" i="6"/>
  <c r="BB19" i="6"/>
  <c r="BA19" i="6"/>
  <c r="AZ19" i="6"/>
  <c r="AY19" i="6"/>
  <c r="AX19" i="6"/>
  <c r="AW19" i="6"/>
  <c r="AV19" i="6"/>
  <c r="AU19" i="6"/>
  <c r="AT19" i="6"/>
  <c r="AS19" i="6"/>
  <c r="AR19" i="6"/>
  <c r="AQ19" i="6"/>
  <c r="AP19" i="6"/>
  <c r="AO19" i="6"/>
  <c r="AN19" i="6"/>
  <c r="AM19" i="6"/>
  <c r="AL19" i="6"/>
  <c r="AK19" i="6"/>
  <c r="AJ19" i="6"/>
  <c r="BE18" i="6"/>
  <c r="BD18" i="6"/>
  <c r="BC18" i="6"/>
  <c r="BB18" i="6"/>
  <c r="BA18" i="6"/>
  <c r="AZ18" i="6"/>
  <c r="AY18" i="6"/>
  <c r="AX18" i="6"/>
  <c r="AW18" i="6"/>
  <c r="AV18" i="6"/>
  <c r="AU18" i="6"/>
  <c r="AT18" i="6"/>
  <c r="AS18" i="6"/>
  <c r="AR18" i="6"/>
  <c r="AQ18" i="6"/>
  <c r="AP18" i="6"/>
  <c r="AO18" i="6"/>
  <c r="AN18" i="6"/>
  <c r="AM18" i="6"/>
  <c r="AL18" i="6"/>
  <c r="AK18" i="6"/>
  <c r="AJ18" i="6"/>
  <c r="BE17" i="6"/>
  <c r="BD17" i="6"/>
  <c r="BC17" i="6"/>
  <c r="BB17" i="6"/>
  <c r="BA17" i="6"/>
  <c r="AZ17" i="6"/>
  <c r="AY17" i="6"/>
  <c r="AX17" i="6"/>
  <c r="AW17" i="6"/>
  <c r="AV17" i="6"/>
  <c r="AU17" i="6"/>
  <c r="AT17" i="6"/>
  <c r="AS17" i="6"/>
  <c r="AR17" i="6"/>
  <c r="AQ17" i="6"/>
  <c r="AP17" i="6"/>
  <c r="AO17" i="6"/>
  <c r="AN17" i="6"/>
  <c r="AM17" i="6"/>
  <c r="AL17" i="6"/>
  <c r="AK17" i="6"/>
  <c r="AJ17" i="6"/>
  <c r="BE16" i="6"/>
  <c r="BD16" i="6"/>
  <c r="BC16" i="6"/>
  <c r="BB16" i="6"/>
  <c r="BA16" i="6"/>
  <c r="AZ16" i="6"/>
  <c r="AY16" i="6"/>
  <c r="AX16" i="6"/>
  <c r="AW16" i="6"/>
  <c r="AV16" i="6"/>
  <c r="AU16" i="6"/>
  <c r="AT16" i="6"/>
  <c r="AS16" i="6"/>
  <c r="AR16" i="6"/>
  <c r="AQ16" i="6"/>
  <c r="AP16" i="6"/>
  <c r="AO16" i="6"/>
  <c r="AN16" i="6"/>
  <c r="AM16" i="6"/>
  <c r="AL16" i="6"/>
  <c r="AK16" i="6"/>
  <c r="AJ16" i="6"/>
  <c r="BE15" i="6"/>
  <c r="BD15" i="6"/>
  <c r="BC15" i="6"/>
  <c r="BB15" i="6"/>
  <c r="BA15" i="6"/>
  <c r="AZ15" i="6"/>
  <c r="AY15" i="6"/>
  <c r="AX15" i="6"/>
  <c r="AW15" i="6"/>
  <c r="AV15" i="6"/>
  <c r="AU15" i="6"/>
  <c r="AT15" i="6"/>
  <c r="AS15" i="6"/>
  <c r="AR15" i="6"/>
  <c r="AQ15" i="6"/>
  <c r="AP15" i="6"/>
  <c r="AO15" i="6"/>
  <c r="AN15" i="6"/>
  <c r="AM15" i="6"/>
  <c r="AL15" i="6"/>
  <c r="AK15" i="6"/>
  <c r="AJ15" i="6"/>
  <c r="BE14" i="6"/>
  <c r="BD14" i="6"/>
  <c r="BC14" i="6"/>
  <c r="BB14" i="6"/>
  <c r="BA14" i="6"/>
  <c r="AZ14" i="6"/>
  <c r="AY14" i="6"/>
  <c r="AX14" i="6"/>
  <c r="AW14" i="6"/>
  <c r="AV14" i="6"/>
  <c r="AU14" i="6"/>
  <c r="AT14" i="6"/>
  <c r="AS14" i="6"/>
  <c r="AR14" i="6"/>
  <c r="AQ14" i="6"/>
  <c r="AP14" i="6"/>
  <c r="AO14" i="6"/>
  <c r="AN14" i="6"/>
  <c r="AM14" i="6"/>
  <c r="AL14" i="6"/>
  <c r="AK14" i="6"/>
  <c r="AJ14" i="6"/>
  <c r="BE13" i="6"/>
  <c r="BD13" i="6"/>
  <c r="BC13" i="6"/>
  <c r="BB13" i="6"/>
  <c r="BA13" i="6"/>
  <c r="AZ13" i="6"/>
  <c r="AY13" i="6"/>
  <c r="AX13" i="6"/>
  <c r="AW13" i="6"/>
  <c r="AV13" i="6"/>
  <c r="AU13" i="6"/>
  <c r="AT13" i="6"/>
  <c r="AS13" i="6"/>
  <c r="AR13" i="6"/>
  <c r="AQ13" i="6"/>
  <c r="AP13" i="6"/>
  <c r="AO13" i="6"/>
  <c r="AN13" i="6"/>
  <c r="AM13" i="6"/>
  <c r="AL13" i="6"/>
  <c r="AK13" i="6"/>
  <c r="AJ13" i="6"/>
  <c r="BE12" i="6"/>
  <c r="BD12" i="6"/>
  <c r="BC12" i="6"/>
  <c r="BB12" i="6"/>
  <c r="BA12" i="6"/>
  <c r="AZ12" i="6"/>
  <c r="AY12" i="6"/>
  <c r="AX12" i="6"/>
  <c r="AW12" i="6"/>
  <c r="AV12" i="6"/>
  <c r="AU12" i="6"/>
  <c r="AT12" i="6"/>
  <c r="AS12" i="6"/>
  <c r="AR12" i="6"/>
  <c r="AQ12" i="6"/>
  <c r="AP12" i="6"/>
  <c r="AO12" i="6"/>
  <c r="AN12" i="6"/>
  <c r="AM12" i="6"/>
  <c r="AL12" i="6"/>
  <c r="AK12" i="6"/>
  <c r="AJ12" i="6"/>
  <c r="BE11" i="6"/>
  <c r="BD11" i="6"/>
  <c r="BC11" i="6"/>
  <c r="BB11" i="6"/>
  <c r="BA11" i="6"/>
  <c r="AZ11" i="6"/>
  <c r="AY11" i="6"/>
  <c r="AX11" i="6"/>
  <c r="AW11" i="6"/>
  <c r="AV11" i="6"/>
  <c r="AU11" i="6"/>
  <c r="AT11" i="6"/>
  <c r="AS11" i="6"/>
  <c r="AR11" i="6"/>
  <c r="AQ11" i="6"/>
  <c r="AP11" i="6"/>
  <c r="AO11" i="6"/>
  <c r="AN11" i="6"/>
  <c r="AM11" i="6"/>
  <c r="AL11" i="6"/>
  <c r="AK11" i="6"/>
  <c r="AJ11" i="6"/>
  <c r="BE10" i="6"/>
  <c r="BD10" i="6"/>
  <c r="BC10" i="6"/>
  <c r="BB10" i="6"/>
  <c r="BA10" i="6"/>
  <c r="AZ10" i="6"/>
  <c r="AY10" i="6"/>
  <c r="AX10" i="6"/>
  <c r="AW10" i="6"/>
  <c r="AV10" i="6"/>
  <c r="AU10" i="6"/>
  <c r="AT10" i="6"/>
  <c r="AS10" i="6"/>
  <c r="AR10" i="6"/>
  <c r="AQ10" i="6"/>
  <c r="AP10" i="6"/>
  <c r="AO10" i="6"/>
  <c r="AN10" i="6"/>
  <c r="AM10" i="6"/>
  <c r="AL10" i="6"/>
  <c r="AK10" i="6"/>
  <c r="AJ10" i="6"/>
  <c r="BE9" i="6"/>
  <c r="BD9" i="6"/>
  <c r="BC9" i="6"/>
  <c r="BB9" i="6"/>
  <c r="BA9" i="6"/>
  <c r="AZ9" i="6"/>
  <c r="AY9" i="6"/>
  <c r="AX9" i="6"/>
  <c r="AW9" i="6"/>
  <c r="AV9" i="6"/>
  <c r="AU9" i="6"/>
  <c r="AT9" i="6"/>
  <c r="AS9" i="6"/>
  <c r="AR9" i="6"/>
  <c r="AQ9" i="6"/>
  <c r="AP9" i="6"/>
  <c r="AO9" i="6"/>
  <c r="AN9" i="6"/>
  <c r="AM9" i="6"/>
  <c r="AL9" i="6"/>
  <c r="AK9" i="6"/>
  <c r="AJ9" i="6"/>
  <c r="BE8" i="6"/>
  <c r="BD8" i="6"/>
  <c r="BC8" i="6"/>
  <c r="BB8" i="6"/>
  <c r="BA8" i="6"/>
  <c r="AZ8" i="6"/>
  <c r="AY8" i="6"/>
  <c r="AX8" i="6"/>
  <c r="AW8" i="6"/>
  <c r="AV8" i="6"/>
  <c r="AU8" i="6"/>
  <c r="AT8" i="6"/>
  <c r="AS8" i="6"/>
  <c r="AR8" i="6"/>
  <c r="AQ8" i="6"/>
  <c r="AP8" i="6"/>
  <c r="AO8" i="6"/>
  <c r="AN8" i="6"/>
  <c r="AM8" i="6"/>
  <c r="AL8" i="6"/>
  <c r="AK8" i="6"/>
  <c r="AJ8" i="6"/>
  <c r="BE7" i="6"/>
  <c r="BD7" i="6"/>
  <c r="BC7" i="6"/>
  <c r="BB7" i="6"/>
  <c r="BA7" i="6"/>
  <c r="AZ7" i="6"/>
  <c r="AY7" i="6"/>
  <c r="AX7" i="6"/>
  <c r="AW7" i="6"/>
  <c r="AV7" i="6"/>
  <c r="AU7" i="6"/>
  <c r="AT7" i="6"/>
  <c r="AS7" i="6"/>
  <c r="AR7" i="6"/>
  <c r="AQ7" i="6"/>
  <c r="AP7" i="6"/>
  <c r="AO7" i="6"/>
  <c r="AN7" i="6"/>
  <c r="AM7" i="6"/>
  <c r="AL7" i="6"/>
  <c r="AK7" i="6"/>
  <c r="AJ7" i="6"/>
  <c r="BE6" i="6"/>
  <c r="BD6" i="6"/>
  <c r="BC6" i="6"/>
  <c r="BB6" i="6"/>
  <c r="BA6" i="6"/>
  <c r="AZ6" i="6"/>
  <c r="AY6" i="6"/>
  <c r="AX6" i="6"/>
  <c r="AW6" i="6"/>
  <c r="AV6" i="6"/>
  <c r="AU6" i="6"/>
  <c r="AT6" i="6"/>
  <c r="AS6" i="6"/>
  <c r="AR6" i="6"/>
  <c r="AQ6" i="6"/>
  <c r="AP6" i="6"/>
  <c r="AO6" i="6"/>
  <c r="AN6" i="6"/>
  <c r="AM6" i="6"/>
  <c r="AL6" i="6"/>
  <c r="AK6" i="6"/>
  <c r="BF7" i="5"/>
  <c r="BF8" i="5"/>
  <c r="BF9" i="5"/>
  <c r="BF10" i="5"/>
  <c r="BF11" i="5"/>
  <c r="BF12" i="5"/>
  <c r="BF13" i="5"/>
  <c r="BF14" i="5"/>
  <c r="BF15" i="5"/>
  <c r="BF16" i="5"/>
  <c r="BF17" i="5"/>
  <c r="BF18" i="5"/>
  <c r="BF19" i="5"/>
  <c r="BF20" i="5"/>
  <c r="BF21" i="5"/>
  <c r="BF22" i="5"/>
  <c r="BF23" i="5"/>
  <c r="BF24" i="5"/>
  <c r="BF25" i="5"/>
  <c r="BF26" i="5"/>
  <c r="BF27" i="5"/>
  <c r="BF28" i="5"/>
  <c r="BF29" i="5"/>
  <c r="BF30" i="5"/>
  <c r="BF31" i="5"/>
  <c r="BF32" i="5"/>
  <c r="BF33" i="5"/>
  <c r="BF34" i="5"/>
  <c r="BF35" i="5"/>
  <c r="BF36" i="5"/>
  <c r="BF37" i="5"/>
  <c r="BF38" i="5"/>
  <c r="BF39" i="5"/>
  <c r="BF40" i="5"/>
  <c r="BF41" i="5"/>
  <c r="BF42" i="5"/>
  <c r="BF43" i="5"/>
  <c r="BF44" i="5"/>
  <c r="BF45" i="5"/>
  <c r="BF6" i="5"/>
  <c r="AM7" i="5"/>
  <c r="AN7" i="5"/>
  <c r="AO7" i="5"/>
  <c r="AP7" i="5"/>
  <c r="AQ7" i="5"/>
  <c r="AR7" i="5"/>
  <c r="AS7" i="5"/>
  <c r="AT7" i="5"/>
  <c r="AU7" i="5"/>
  <c r="AV7" i="5"/>
  <c r="AW7" i="5"/>
  <c r="AX7" i="5"/>
  <c r="AY7" i="5"/>
  <c r="AZ7" i="5"/>
  <c r="BA7" i="5"/>
  <c r="BB7" i="5"/>
  <c r="BC7" i="5"/>
  <c r="BD7" i="5"/>
  <c r="BE7" i="5"/>
  <c r="AM8" i="5"/>
  <c r="AN8" i="5"/>
  <c r="AO8" i="5"/>
  <c r="AP8" i="5"/>
  <c r="AQ8" i="5"/>
  <c r="AR8" i="5"/>
  <c r="AS8" i="5"/>
  <c r="AT8" i="5"/>
  <c r="AU8" i="5"/>
  <c r="AV8" i="5"/>
  <c r="AW8" i="5"/>
  <c r="AX8" i="5"/>
  <c r="AY8" i="5"/>
  <c r="AZ8" i="5"/>
  <c r="BA8" i="5"/>
  <c r="BB8" i="5"/>
  <c r="BC8" i="5"/>
  <c r="BD8" i="5"/>
  <c r="BE8" i="5"/>
  <c r="AM9" i="5"/>
  <c r="AN9" i="5"/>
  <c r="AO9" i="5"/>
  <c r="AP9" i="5"/>
  <c r="AQ9" i="5"/>
  <c r="AR9" i="5"/>
  <c r="AS9" i="5"/>
  <c r="AT9" i="5"/>
  <c r="AU9" i="5"/>
  <c r="AV9" i="5"/>
  <c r="AW9" i="5"/>
  <c r="AX9" i="5"/>
  <c r="AY9" i="5"/>
  <c r="AZ9" i="5"/>
  <c r="BA9" i="5"/>
  <c r="BB9" i="5"/>
  <c r="BC9" i="5"/>
  <c r="BD9" i="5"/>
  <c r="BE9" i="5"/>
  <c r="AM10" i="5"/>
  <c r="AN10" i="5"/>
  <c r="AO10" i="5"/>
  <c r="AP10" i="5"/>
  <c r="AQ10" i="5"/>
  <c r="AR10" i="5"/>
  <c r="AS10" i="5"/>
  <c r="AT10" i="5"/>
  <c r="AU10" i="5"/>
  <c r="AV10" i="5"/>
  <c r="AW10" i="5"/>
  <c r="AX10" i="5"/>
  <c r="AY10" i="5"/>
  <c r="AZ10" i="5"/>
  <c r="BA10" i="5"/>
  <c r="BB10" i="5"/>
  <c r="BC10" i="5"/>
  <c r="BD10" i="5"/>
  <c r="BE10" i="5"/>
  <c r="AM11" i="5"/>
  <c r="AN11" i="5"/>
  <c r="AO11" i="5"/>
  <c r="AP11" i="5"/>
  <c r="AQ11" i="5"/>
  <c r="AR11" i="5"/>
  <c r="AS11" i="5"/>
  <c r="AT11" i="5"/>
  <c r="AU11" i="5"/>
  <c r="AV11" i="5"/>
  <c r="AW11" i="5"/>
  <c r="AX11" i="5"/>
  <c r="AY11" i="5"/>
  <c r="AZ11" i="5"/>
  <c r="BA11" i="5"/>
  <c r="BB11" i="5"/>
  <c r="BC11" i="5"/>
  <c r="BD11" i="5"/>
  <c r="BE11" i="5"/>
  <c r="AM12" i="5"/>
  <c r="AN12" i="5"/>
  <c r="AO12" i="5"/>
  <c r="AP12" i="5"/>
  <c r="AQ12" i="5"/>
  <c r="AR12" i="5"/>
  <c r="AS12" i="5"/>
  <c r="AT12" i="5"/>
  <c r="AU12" i="5"/>
  <c r="AV12" i="5"/>
  <c r="AW12" i="5"/>
  <c r="AX12" i="5"/>
  <c r="AY12" i="5"/>
  <c r="AZ12" i="5"/>
  <c r="BA12" i="5"/>
  <c r="BB12" i="5"/>
  <c r="BC12" i="5"/>
  <c r="BD12" i="5"/>
  <c r="BE12" i="5"/>
  <c r="AM13" i="5"/>
  <c r="AN13" i="5"/>
  <c r="AO13" i="5"/>
  <c r="AP13" i="5"/>
  <c r="AQ13" i="5"/>
  <c r="AR13" i="5"/>
  <c r="AS13" i="5"/>
  <c r="AT13" i="5"/>
  <c r="AU13" i="5"/>
  <c r="AV13" i="5"/>
  <c r="AW13" i="5"/>
  <c r="AX13" i="5"/>
  <c r="AY13" i="5"/>
  <c r="AZ13" i="5"/>
  <c r="BA13" i="5"/>
  <c r="BB13" i="5"/>
  <c r="BC13" i="5"/>
  <c r="BD13" i="5"/>
  <c r="BE13" i="5"/>
  <c r="AM14" i="5"/>
  <c r="AN14" i="5"/>
  <c r="AO14" i="5"/>
  <c r="AP14" i="5"/>
  <c r="AQ14" i="5"/>
  <c r="AR14" i="5"/>
  <c r="AS14" i="5"/>
  <c r="AT14" i="5"/>
  <c r="AU14" i="5"/>
  <c r="AV14" i="5"/>
  <c r="AW14" i="5"/>
  <c r="AX14" i="5"/>
  <c r="AY14" i="5"/>
  <c r="AZ14" i="5"/>
  <c r="BA14" i="5"/>
  <c r="BB14" i="5"/>
  <c r="BC14" i="5"/>
  <c r="BD14" i="5"/>
  <c r="BE14" i="5"/>
  <c r="AM15" i="5"/>
  <c r="AN15" i="5"/>
  <c r="AO15" i="5"/>
  <c r="AP15" i="5"/>
  <c r="AQ15" i="5"/>
  <c r="AR15" i="5"/>
  <c r="AS15" i="5"/>
  <c r="AT15" i="5"/>
  <c r="AU15" i="5"/>
  <c r="AV15" i="5"/>
  <c r="AW15" i="5"/>
  <c r="AX15" i="5"/>
  <c r="AY15" i="5"/>
  <c r="AZ15" i="5"/>
  <c r="BA15" i="5"/>
  <c r="BB15" i="5"/>
  <c r="BC15" i="5"/>
  <c r="BD15" i="5"/>
  <c r="BE15" i="5"/>
  <c r="AM16" i="5"/>
  <c r="AN16" i="5"/>
  <c r="AO16" i="5"/>
  <c r="AP16" i="5"/>
  <c r="AQ16" i="5"/>
  <c r="AR16" i="5"/>
  <c r="AS16" i="5"/>
  <c r="AT16" i="5"/>
  <c r="AU16" i="5"/>
  <c r="AV16" i="5"/>
  <c r="AW16" i="5"/>
  <c r="AX16" i="5"/>
  <c r="AY16" i="5"/>
  <c r="AZ16" i="5"/>
  <c r="BA16" i="5"/>
  <c r="BB16" i="5"/>
  <c r="BC16" i="5"/>
  <c r="BD16" i="5"/>
  <c r="BE16" i="5"/>
  <c r="AM17" i="5"/>
  <c r="AN17" i="5"/>
  <c r="AO17" i="5"/>
  <c r="AP17" i="5"/>
  <c r="AQ17" i="5"/>
  <c r="AR17" i="5"/>
  <c r="AS17" i="5"/>
  <c r="AT17" i="5"/>
  <c r="AU17" i="5"/>
  <c r="AV17" i="5"/>
  <c r="AW17" i="5"/>
  <c r="AX17" i="5"/>
  <c r="AY17" i="5"/>
  <c r="AZ17" i="5"/>
  <c r="BA17" i="5"/>
  <c r="BB17" i="5"/>
  <c r="BC17" i="5"/>
  <c r="BD17" i="5"/>
  <c r="BE17" i="5"/>
  <c r="AM18" i="5"/>
  <c r="AN18" i="5"/>
  <c r="AO18" i="5"/>
  <c r="AP18" i="5"/>
  <c r="AQ18" i="5"/>
  <c r="AR18" i="5"/>
  <c r="AS18" i="5"/>
  <c r="AT18" i="5"/>
  <c r="AU18" i="5"/>
  <c r="AV18" i="5"/>
  <c r="AW18" i="5"/>
  <c r="AX18" i="5"/>
  <c r="AY18" i="5"/>
  <c r="AZ18" i="5"/>
  <c r="BA18" i="5"/>
  <c r="BB18" i="5"/>
  <c r="BC18" i="5"/>
  <c r="BD18" i="5"/>
  <c r="BE18" i="5"/>
  <c r="AM19" i="5"/>
  <c r="AN19" i="5"/>
  <c r="AO19" i="5"/>
  <c r="AP19" i="5"/>
  <c r="AQ19" i="5"/>
  <c r="AR19" i="5"/>
  <c r="AS19" i="5"/>
  <c r="AT19" i="5"/>
  <c r="AU19" i="5"/>
  <c r="AV19" i="5"/>
  <c r="AW19" i="5"/>
  <c r="AX19" i="5"/>
  <c r="AY19" i="5"/>
  <c r="AZ19" i="5"/>
  <c r="BA19" i="5"/>
  <c r="BB19" i="5"/>
  <c r="BC19" i="5"/>
  <c r="BD19" i="5"/>
  <c r="BE19" i="5"/>
  <c r="AM20" i="5"/>
  <c r="AN20" i="5"/>
  <c r="AO20" i="5"/>
  <c r="AP20" i="5"/>
  <c r="AQ20" i="5"/>
  <c r="AR20" i="5"/>
  <c r="AS20" i="5"/>
  <c r="AT20" i="5"/>
  <c r="AU20" i="5"/>
  <c r="AV20" i="5"/>
  <c r="AW20" i="5"/>
  <c r="AX20" i="5"/>
  <c r="AY20" i="5"/>
  <c r="AZ20" i="5"/>
  <c r="BA20" i="5"/>
  <c r="BB20" i="5"/>
  <c r="BC20" i="5"/>
  <c r="BD20" i="5"/>
  <c r="BE20" i="5"/>
  <c r="AM21" i="5"/>
  <c r="AN21" i="5"/>
  <c r="AO21" i="5"/>
  <c r="AP21" i="5"/>
  <c r="AQ21" i="5"/>
  <c r="AR21" i="5"/>
  <c r="AS21" i="5"/>
  <c r="AT21" i="5"/>
  <c r="AU21" i="5"/>
  <c r="AV21" i="5"/>
  <c r="AW21" i="5"/>
  <c r="AX21" i="5"/>
  <c r="AY21" i="5"/>
  <c r="AZ21" i="5"/>
  <c r="BA21" i="5"/>
  <c r="BB21" i="5"/>
  <c r="BC21" i="5"/>
  <c r="BD21" i="5"/>
  <c r="BE21" i="5"/>
  <c r="AM22" i="5"/>
  <c r="AN22" i="5"/>
  <c r="AO22" i="5"/>
  <c r="AP22" i="5"/>
  <c r="AQ22" i="5"/>
  <c r="AR22" i="5"/>
  <c r="AS22" i="5"/>
  <c r="AT22" i="5"/>
  <c r="AU22" i="5"/>
  <c r="AV22" i="5"/>
  <c r="AW22" i="5"/>
  <c r="AX22" i="5"/>
  <c r="AY22" i="5"/>
  <c r="AZ22" i="5"/>
  <c r="BA22" i="5"/>
  <c r="BB22" i="5"/>
  <c r="BC22" i="5"/>
  <c r="BD22" i="5"/>
  <c r="BE22" i="5"/>
  <c r="AM23" i="5"/>
  <c r="AN23" i="5"/>
  <c r="AO23" i="5"/>
  <c r="AP23" i="5"/>
  <c r="AQ23" i="5"/>
  <c r="AR23" i="5"/>
  <c r="AS23" i="5"/>
  <c r="AT23" i="5"/>
  <c r="AU23" i="5"/>
  <c r="AV23" i="5"/>
  <c r="AW23" i="5"/>
  <c r="AX23" i="5"/>
  <c r="AY23" i="5"/>
  <c r="AZ23" i="5"/>
  <c r="BA23" i="5"/>
  <c r="BB23" i="5"/>
  <c r="BC23" i="5"/>
  <c r="BD23" i="5"/>
  <c r="BE23" i="5"/>
  <c r="AM24" i="5"/>
  <c r="AN24" i="5"/>
  <c r="AO24" i="5"/>
  <c r="AP24" i="5"/>
  <c r="AQ24" i="5"/>
  <c r="AR24" i="5"/>
  <c r="AS24" i="5"/>
  <c r="AT24" i="5"/>
  <c r="AU24" i="5"/>
  <c r="AV24" i="5"/>
  <c r="AW24" i="5"/>
  <c r="AX24" i="5"/>
  <c r="AY24" i="5"/>
  <c r="AZ24" i="5"/>
  <c r="BA24" i="5"/>
  <c r="BB24" i="5"/>
  <c r="BC24" i="5"/>
  <c r="BD24" i="5"/>
  <c r="BE24" i="5"/>
  <c r="AM25" i="5"/>
  <c r="AN25" i="5"/>
  <c r="AO25" i="5"/>
  <c r="AP25" i="5"/>
  <c r="AQ25" i="5"/>
  <c r="AR25" i="5"/>
  <c r="AS25" i="5"/>
  <c r="AT25" i="5"/>
  <c r="AU25" i="5"/>
  <c r="AV25" i="5"/>
  <c r="AW25" i="5"/>
  <c r="AX25" i="5"/>
  <c r="AY25" i="5"/>
  <c r="AZ25" i="5"/>
  <c r="BA25" i="5"/>
  <c r="BB25" i="5"/>
  <c r="BC25" i="5"/>
  <c r="BD25" i="5"/>
  <c r="BE25" i="5"/>
  <c r="AM26" i="5"/>
  <c r="AN26" i="5"/>
  <c r="AO26" i="5"/>
  <c r="AP26" i="5"/>
  <c r="AQ26" i="5"/>
  <c r="AR26" i="5"/>
  <c r="AS26" i="5"/>
  <c r="AT26" i="5"/>
  <c r="AU26" i="5"/>
  <c r="AV26" i="5"/>
  <c r="AW26" i="5"/>
  <c r="AX26" i="5"/>
  <c r="AY26" i="5"/>
  <c r="AZ26" i="5"/>
  <c r="BA26" i="5"/>
  <c r="BB26" i="5"/>
  <c r="BC26" i="5"/>
  <c r="BD26" i="5"/>
  <c r="BE26" i="5"/>
  <c r="AM27" i="5"/>
  <c r="AN27" i="5"/>
  <c r="AO27" i="5"/>
  <c r="AP27" i="5"/>
  <c r="AQ27" i="5"/>
  <c r="AR27" i="5"/>
  <c r="AS27" i="5"/>
  <c r="AT27" i="5"/>
  <c r="AU27" i="5"/>
  <c r="AV27" i="5"/>
  <c r="AW27" i="5"/>
  <c r="AX27" i="5"/>
  <c r="AY27" i="5"/>
  <c r="AZ27" i="5"/>
  <c r="BA27" i="5"/>
  <c r="BB27" i="5"/>
  <c r="BC27" i="5"/>
  <c r="BD27" i="5"/>
  <c r="BE27" i="5"/>
  <c r="AM28" i="5"/>
  <c r="AN28" i="5"/>
  <c r="AO28" i="5"/>
  <c r="AP28" i="5"/>
  <c r="AQ28" i="5"/>
  <c r="AR28" i="5"/>
  <c r="AS28" i="5"/>
  <c r="AT28" i="5"/>
  <c r="AU28" i="5"/>
  <c r="AV28" i="5"/>
  <c r="AW28" i="5"/>
  <c r="AX28" i="5"/>
  <c r="AY28" i="5"/>
  <c r="AZ28" i="5"/>
  <c r="BA28" i="5"/>
  <c r="BB28" i="5"/>
  <c r="BC28" i="5"/>
  <c r="BD28" i="5"/>
  <c r="BE28" i="5"/>
  <c r="AM29" i="5"/>
  <c r="AN29" i="5"/>
  <c r="AO29" i="5"/>
  <c r="AP29" i="5"/>
  <c r="AQ29" i="5"/>
  <c r="AR29" i="5"/>
  <c r="AS29" i="5"/>
  <c r="AT29" i="5"/>
  <c r="AU29" i="5"/>
  <c r="AV29" i="5"/>
  <c r="AW29" i="5"/>
  <c r="AX29" i="5"/>
  <c r="AY29" i="5"/>
  <c r="AZ29" i="5"/>
  <c r="BA29" i="5"/>
  <c r="BB29" i="5"/>
  <c r="BC29" i="5"/>
  <c r="BD29" i="5"/>
  <c r="BE29" i="5"/>
  <c r="AM30" i="5"/>
  <c r="AN30" i="5"/>
  <c r="AO30" i="5"/>
  <c r="AP30" i="5"/>
  <c r="AQ30" i="5"/>
  <c r="AR30" i="5"/>
  <c r="AS30" i="5"/>
  <c r="AT30" i="5"/>
  <c r="AU30" i="5"/>
  <c r="AV30" i="5"/>
  <c r="AW30" i="5"/>
  <c r="AX30" i="5"/>
  <c r="AY30" i="5"/>
  <c r="AZ30" i="5"/>
  <c r="BA30" i="5"/>
  <c r="BB30" i="5"/>
  <c r="BC30" i="5"/>
  <c r="BD30" i="5"/>
  <c r="BE30" i="5"/>
  <c r="AM31" i="5"/>
  <c r="AN31" i="5"/>
  <c r="AO31" i="5"/>
  <c r="AP31" i="5"/>
  <c r="AQ31" i="5"/>
  <c r="AR31" i="5"/>
  <c r="AS31" i="5"/>
  <c r="AT31" i="5"/>
  <c r="AU31" i="5"/>
  <c r="AV31" i="5"/>
  <c r="AW31" i="5"/>
  <c r="AX31" i="5"/>
  <c r="AY31" i="5"/>
  <c r="AZ31" i="5"/>
  <c r="BA31" i="5"/>
  <c r="BB31" i="5"/>
  <c r="BC31" i="5"/>
  <c r="BD31" i="5"/>
  <c r="BE31" i="5"/>
  <c r="AM32" i="5"/>
  <c r="AN32" i="5"/>
  <c r="AO32" i="5"/>
  <c r="AP32" i="5"/>
  <c r="AQ32" i="5"/>
  <c r="AR32" i="5"/>
  <c r="AS32" i="5"/>
  <c r="AT32" i="5"/>
  <c r="AU32" i="5"/>
  <c r="AV32" i="5"/>
  <c r="AW32" i="5"/>
  <c r="AX32" i="5"/>
  <c r="AY32" i="5"/>
  <c r="AZ32" i="5"/>
  <c r="BA32" i="5"/>
  <c r="BB32" i="5"/>
  <c r="BC32" i="5"/>
  <c r="BD32" i="5"/>
  <c r="BE32" i="5"/>
  <c r="AM33" i="5"/>
  <c r="AN33" i="5"/>
  <c r="AO33" i="5"/>
  <c r="AP33" i="5"/>
  <c r="AQ33" i="5"/>
  <c r="AR33" i="5"/>
  <c r="AS33" i="5"/>
  <c r="AT33" i="5"/>
  <c r="AU33" i="5"/>
  <c r="AV33" i="5"/>
  <c r="AW33" i="5"/>
  <c r="AX33" i="5"/>
  <c r="AY33" i="5"/>
  <c r="AZ33" i="5"/>
  <c r="BA33" i="5"/>
  <c r="BB33" i="5"/>
  <c r="BC33" i="5"/>
  <c r="BD33" i="5"/>
  <c r="BE33" i="5"/>
  <c r="AM34" i="5"/>
  <c r="AN34" i="5"/>
  <c r="AO34" i="5"/>
  <c r="AP34" i="5"/>
  <c r="AQ34" i="5"/>
  <c r="AR34" i="5"/>
  <c r="AS34" i="5"/>
  <c r="AT34" i="5"/>
  <c r="AU34" i="5"/>
  <c r="AV34" i="5"/>
  <c r="AW34" i="5"/>
  <c r="AX34" i="5"/>
  <c r="AY34" i="5"/>
  <c r="AZ34" i="5"/>
  <c r="BA34" i="5"/>
  <c r="BB34" i="5"/>
  <c r="BC34" i="5"/>
  <c r="BD34" i="5"/>
  <c r="BE34" i="5"/>
  <c r="AM35" i="5"/>
  <c r="AN35" i="5"/>
  <c r="AO35" i="5"/>
  <c r="AP35" i="5"/>
  <c r="AQ35" i="5"/>
  <c r="AR35" i="5"/>
  <c r="AS35" i="5"/>
  <c r="AT35" i="5"/>
  <c r="AU35" i="5"/>
  <c r="AV35" i="5"/>
  <c r="AW35" i="5"/>
  <c r="AX35" i="5"/>
  <c r="AY35" i="5"/>
  <c r="AZ35" i="5"/>
  <c r="BA35" i="5"/>
  <c r="BB35" i="5"/>
  <c r="BC35" i="5"/>
  <c r="BD35" i="5"/>
  <c r="BE35" i="5"/>
  <c r="AM36" i="5"/>
  <c r="AN36" i="5"/>
  <c r="AO36" i="5"/>
  <c r="AP36" i="5"/>
  <c r="AQ36" i="5"/>
  <c r="AR36" i="5"/>
  <c r="AS36" i="5"/>
  <c r="AT36" i="5"/>
  <c r="AU36" i="5"/>
  <c r="AV36" i="5"/>
  <c r="AW36" i="5"/>
  <c r="AX36" i="5"/>
  <c r="AY36" i="5"/>
  <c r="AZ36" i="5"/>
  <c r="BA36" i="5"/>
  <c r="BB36" i="5"/>
  <c r="BC36" i="5"/>
  <c r="BD36" i="5"/>
  <c r="BE36" i="5"/>
  <c r="AM37" i="5"/>
  <c r="AN37" i="5"/>
  <c r="AO37" i="5"/>
  <c r="AP37" i="5"/>
  <c r="AQ37" i="5"/>
  <c r="AR37" i="5"/>
  <c r="AS37" i="5"/>
  <c r="AT37" i="5"/>
  <c r="AU37" i="5"/>
  <c r="AV37" i="5"/>
  <c r="AW37" i="5"/>
  <c r="AX37" i="5"/>
  <c r="AY37" i="5"/>
  <c r="AZ37" i="5"/>
  <c r="BA37" i="5"/>
  <c r="BB37" i="5"/>
  <c r="BC37" i="5"/>
  <c r="BD37" i="5"/>
  <c r="BE37" i="5"/>
  <c r="AM38" i="5"/>
  <c r="AN38" i="5"/>
  <c r="AO38" i="5"/>
  <c r="AP38" i="5"/>
  <c r="AQ38" i="5"/>
  <c r="AR38" i="5"/>
  <c r="AS38" i="5"/>
  <c r="AT38" i="5"/>
  <c r="AU38" i="5"/>
  <c r="AV38" i="5"/>
  <c r="AW38" i="5"/>
  <c r="AX38" i="5"/>
  <c r="AY38" i="5"/>
  <c r="AZ38" i="5"/>
  <c r="BA38" i="5"/>
  <c r="BB38" i="5"/>
  <c r="BC38" i="5"/>
  <c r="BD38" i="5"/>
  <c r="BE38" i="5"/>
  <c r="AM39" i="5"/>
  <c r="AN39" i="5"/>
  <c r="AO39" i="5"/>
  <c r="AP39" i="5"/>
  <c r="AQ39" i="5"/>
  <c r="AR39" i="5"/>
  <c r="AS39" i="5"/>
  <c r="AT39" i="5"/>
  <c r="AU39" i="5"/>
  <c r="AV39" i="5"/>
  <c r="AW39" i="5"/>
  <c r="AX39" i="5"/>
  <c r="AY39" i="5"/>
  <c r="AZ39" i="5"/>
  <c r="BA39" i="5"/>
  <c r="BB39" i="5"/>
  <c r="BC39" i="5"/>
  <c r="BD39" i="5"/>
  <c r="BE39" i="5"/>
  <c r="AM40" i="5"/>
  <c r="AN40" i="5"/>
  <c r="AO40" i="5"/>
  <c r="AP40" i="5"/>
  <c r="AQ40" i="5"/>
  <c r="AR40" i="5"/>
  <c r="AS40" i="5"/>
  <c r="AT40" i="5"/>
  <c r="AU40" i="5"/>
  <c r="AV40" i="5"/>
  <c r="AW40" i="5"/>
  <c r="AX40" i="5"/>
  <c r="AY40" i="5"/>
  <c r="AZ40" i="5"/>
  <c r="BA40" i="5"/>
  <c r="BB40" i="5"/>
  <c r="BC40" i="5"/>
  <c r="BD40" i="5"/>
  <c r="BE40" i="5"/>
  <c r="AM41" i="5"/>
  <c r="AN41" i="5"/>
  <c r="AO41" i="5"/>
  <c r="AP41" i="5"/>
  <c r="AQ41" i="5"/>
  <c r="AR41" i="5"/>
  <c r="AS41" i="5"/>
  <c r="AT41" i="5"/>
  <c r="AU41" i="5"/>
  <c r="AV41" i="5"/>
  <c r="AW41" i="5"/>
  <c r="AX41" i="5"/>
  <c r="AY41" i="5"/>
  <c r="AZ41" i="5"/>
  <c r="BA41" i="5"/>
  <c r="BB41" i="5"/>
  <c r="BC41" i="5"/>
  <c r="BD41" i="5"/>
  <c r="BE41" i="5"/>
  <c r="AM42" i="5"/>
  <c r="AN42" i="5"/>
  <c r="AO42" i="5"/>
  <c r="AP42" i="5"/>
  <c r="AQ42" i="5"/>
  <c r="AR42" i="5"/>
  <c r="AS42" i="5"/>
  <c r="AT42" i="5"/>
  <c r="AU42" i="5"/>
  <c r="AV42" i="5"/>
  <c r="AW42" i="5"/>
  <c r="AX42" i="5"/>
  <c r="AY42" i="5"/>
  <c r="AZ42" i="5"/>
  <c r="BA42" i="5"/>
  <c r="BB42" i="5"/>
  <c r="BC42" i="5"/>
  <c r="BD42" i="5"/>
  <c r="BE42" i="5"/>
  <c r="AM43" i="5"/>
  <c r="AN43" i="5"/>
  <c r="AO43" i="5"/>
  <c r="AP43" i="5"/>
  <c r="AQ43" i="5"/>
  <c r="AR43" i="5"/>
  <c r="AS43" i="5"/>
  <c r="AT43" i="5"/>
  <c r="AU43" i="5"/>
  <c r="AV43" i="5"/>
  <c r="AW43" i="5"/>
  <c r="AX43" i="5"/>
  <c r="AY43" i="5"/>
  <c r="AZ43" i="5"/>
  <c r="BA43" i="5"/>
  <c r="BB43" i="5"/>
  <c r="BC43" i="5"/>
  <c r="BD43" i="5"/>
  <c r="BE43" i="5"/>
  <c r="AM44" i="5"/>
  <c r="AN44" i="5"/>
  <c r="AO44" i="5"/>
  <c r="AP44" i="5"/>
  <c r="AQ44" i="5"/>
  <c r="AR44" i="5"/>
  <c r="AS44" i="5"/>
  <c r="AT44" i="5"/>
  <c r="AU44" i="5"/>
  <c r="AV44" i="5"/>
  <c r="AW44" i="5"/>
  <c r="AX44" i="5"/>
  <c r="AY44" i="5"/>
  <c r="AZ44" i="5"/>
  <c r="BA44" i="5"/>
  <c r="BB44" i="5"/>
  <c r="BC44" i="5"/>
  <c r="BD44" i="5"/>
  <c r="BE44" i="5"/>
  <c r="AM45" i="5"/>
  <c r="AN45" i="5"/>
  <c r="AO45" i="5"/>
  <c r="AP45" i="5"/>
  <c r="AQ45" i="5"/>
  <c r="AR45" i="5"/>
  <c r="AS45" i="5"/>
  <c r="AT45" i="5"/>
  <c r="AU45" i="5"/>
  <c r="AV45" i="5"/>
  <c r="AW45" i="5"/>
  <c r="AX45" i="5"/>
  <c r="AY45" i="5"/>
  <c r="AZ45" i="5"/>
  <c r="BA45" i="5"/>
  <c r="BB45" i="5"/>
  <c r="BC45" i="5"/>
  <c r="BD45" i="5"/>
  <c r="BE45" i="5"/>
  <c r="BE6" i="5"/>
  <c r="BD6" i="5"/>
  <c r="BC6" i="5"/>
  <c r="BB6" i="5"/>
  <c r="BA6" i="5"/>
  <c r="AZ6" i="5"/>
  <c r="AY6" i="5"/>
  <c r="AX6" i="5"/>
  <c r="AW6" i="5"/>
  <c r="AV6" i="5"/>
  <c r="AU6" i="5"/>
  <c r="AT6" i="5"/>
  <c r="AS6" i="5"/>
  <c r="AR6" i="5"/>
  <c r="AQ6" i="5"/>
  <c r="AP6" i="5"/>
  <c r="AO6" i="5"/>
  <c r="AN6" i="5"/>
  <c r="AM6" i="5"/>
  <c r="AL7" i="5"/>
  <c r="AL8" i="5"/>
  <c r="AL9" i="5"/>
  <c r="AL10" i="5"/>
  <c r="AL11" i="5"/>
  <c r="AL12" i="5"/>
  <c r="AL13" i="5"/>
  <c r="AL14" i="5"/>
  <c r="AL15" i="5"/>
  <c r="AL16" i="5"/>
  <c r="AL17" i="5"/>
  <c r="AL18" i="5"/>
  <c r="AL19" i="5"/>
  <c r="AL20" i="5"/>
  <c r="AL21" i="5"/>
  <c r="AL22" i="5"/>
  <c r="AL23" i="5"/>
  <c r="AL24" i="5"/>
  <c r="AL25" i="5"/>
  <c r="AL26" i="5"/>
  <c r="AL27" i="5"/>
  <c r="AL28" i="5"/>
  <c r="AL29" i="5"/>
  <c r="AL30" i="5"/>
  <c r="AL31" i="5"/>
  <c r="AL32" i="5"/>
  <c r="AL33" i="5"/>
  <c r="AL34" i="5"/>
  <c r="AL35" i="5"/>
  <c r="AL36" i="5"/>
  <c r="AL37" i="5"/>
  <c r="AL38" i="5"/>
  <c r="AL39" i="5"/>
  <c r="AL40" i="5"/>
  <c r="AL41" i="5"/>
  <c r="AL42" i="5"/>
  <c r="AL43" i="5"/>
  <c r="AL44" i="5"/>
  <c r="AL45" i="5"/>
  <c r="AL6" i="5"/>
  <c r="AK7" i="5"/>
  <c r="AK8" i="5"/>
  <c r="AK9" i="5"/>
  <c r="AK10" i="5"/>
  <c r="AK11" i="5"/>
  <c r="AK12" i="5"/>
  <c r="AK13" i="5"/>
  <c r="AK14" i="5"/>
  <c r="AK15" i="5"/>
  <c r="AK16" i="5"/>
  <c r="AK17" i="5"/>
  <c r="AK18" i="5"/>
  <c r="AK19" i="5"/>
  <c r="AK20" i="5"/>
  <c r="AK21" i="5"/>
  <c r="AK22" i="5"/>
  <c r="AK23" i="5"/>
  <c r="AK24" i="5"/>
  <c r="AK25" i="5"/>
  <c r="AK26" i="5"/>
  <c r="AK27" i="5"/>
  <c r="AK28" i="5"/>
  <c r="AK29" i="5"/>
  <c r="AK30" i="5"/>
  <c r="AK31" i="5"/>
  <c r="AK32" i="5"/>
  <c r="AK33" i="5"/>
  <c r="AK34" i="5"/>
  <c r="AK35" i="5"/>
  <c r="AK36" i="5"/>
  <c r="AK37" i="5"/>
  <c r="AK38" i="5"/>
  <c r="AK39" i="5"/>
  <c r="AK40" i="5"/>
  <c r="AK41" i="5"/>
  <c r="AK42" i="5"/>
  <c r="AK43" i="5"/>
  <c r="AK44" i="5"/>
  <c r="AK45" i="5"/>
  <c r="AK6" i="5"/>
  <c r="AJ7" i="5"/>
  <c r="AJ8" i="5"/>
  <c r="AJ9" i="5"/>
  <c r="AJ10" i="5"/>
  <c r="AJ11" i="5"/>
  <c r="AJ12" i="5"/>
  <c r="AJ13" i="5"/>
  <c r="AJ14" i="5"/>
  <c r="AJ15" i="5"/>
  <c r="AJ16" i="5"/>
  <c r="AJ17" i="5"/>
  <c r="AJ18" i="5"/>
  <c r="AJ19" i="5"/>
  <c r="AJ20" i="5"/>
  <c r="AJ21" i="5"/>
  <c r="AJ22" i="5"/>
  <c r="AJ23" i="5"/>
  <c r="AJ24" i="5"/>
  <c r="AJ25" i="5"/>
  <c r="AJ26" i="5"/>
  <c r="AJ27" i="5"/>
  <c r="AJ28" i="5"/>
  <c r="AJ29" i="5"/>
  <c r="AJ30" i="5"/>
  <c r="AJ31" i="5"/>
  <c r="AJ32" i="5"/>
  <c r="AJ33" i="5"/>
  <c r="AJ34" i="5"/>
  <c r="AJ35" i="5"/>
  <c r="AJ36" i="5"/>
  <c r="AJ37" i="5"/>
  <c r="AJ38" i="5"/>
  <c r="AJ39" i="5"/>
  <c r="AJ40" i="5"/>
  <c r="AJ41" i="5"/>
  <c r="AJ42" i="5"/>
  <c r="AJ43" i="5"/>
  <c r="AJ44" i="5"/>
  <c r="AJ45" i="5"/>
  <c r="AJ6" i="5"/>
  <c r="BF20" i="1"/>
  <c r="BF21" i="1"/>
  <c r="BF22" i="1"/>
  <c r="BF23" i="1"/>
  <c r="BF24" i="1"/>
  <c r="BF25" i="1"/>
  <c r="BF26" i="1"/>
  <c r="BF27" i="1"/>
  <c r="BF28" i="1"/>
  <c r="BF29" i="1"/>
  <c r="BF30" i="1"/>
  <c r="BF31" i="1"/>
  <c r="BF32" i="1"/>
  <c r="BF33" i="1"/>
  <c r="BF34" i="1"/>
  <c r="BF35" i="1"/>
  <c r="BF36" i="1"/>
  <c r="BF37" i="1"/>
  <c r="BF38" i="1"/>
  <c r="BF39" i="1"/>
  <c r="BF40" i="1"/>
  <c r="BF41" i="1"/>
  <c r="BF42" i="1"/>
  <c r="BF43" i="1"/>
  <c r="AK20" i="1"/>
  <c r="AL20" i="1"/>
  <c r="AM20" i="1"/>
  <c r="AN20" i="1"/>
  <c r="AO20" i="1"/>
  <c r="AP20" i="1"/>
  <c r="AQ20" i="1"/>
  <c r="AR20" i="1"/>
  <c r="AS20" i="1"/>
  <c r="AT20" i="1"/>
  <c r="AU20" i="1"/>
  <c r="AV20" i="1"/>
  <c r="AW20" i="1"/>
  <c r="AX20" i="1"/>
  <c r="AY20" i="1"/>
  <c r="AZ20" i="1"/>
  <c r="BA20" i="1"/>
  <c r="BB20" i="1"/>
  <c r="BC20" i="1"/>
  <c r="BD20" i="1"/>
  <c r="BE20" i="1"/>
  <c r="AK21" i="1"/>
  <c r="AL21" i="1"/>
  <c r="AM21" i="1"/>
  <c r="AN21" i="1"/>
  <c r="AO21" i="1"/>
  <c r="AP21" i="1"/>
  <c r="AQ21" i="1"/>
  <c r="AR21" i="1"/>
  <c r="AS21" i="1"/>
  <c r="AT21" i="1"/>
  <c r="AU21" i="1"/>
  <c r="AV21" i="1"/>
  <c r="AW21" i="1"/>
  <c r="AX21" i="1"/>
  <c r="AY21" i="1"/>
  <c r="AZ21" i="1"/>
  <c r="BA21" i="1"/>
  <c r="BB21" i="1"/>
  <c r="BC21" i="1"/>
  <c r="BD21" i="1"/>
  <c r="BE21" i="1"/>
  <c r="AK22" i="1"/>
  <c r="AL22" i="1"/>
  <c r="AM22" i="1"/>
  <c r="AN22" i="1"/>
  <c r="AO22" i="1"/>
  <c r="AP22" i="1"/>
  <c r="AQ22" i="1"/>
  <c r="AR22" i="1"/>
  <c r="AS22" i="1"/>
  <c r="AT22" i="1"/>
  <c r="AU22" i="1"/>
  <c r="AV22" i="1"/>
  <c r="AW22" i="1"/>
  <c r="AX22" i="1"/>
  <c r="AY22" i="1"/>
  <c r="AZ22" i="1"/>
  <c r="BA22" i="1"/>
  <c r="BB22" i="1"/>
  <c r="BC22" i="1"/>
  <c r="BD22" i="1"/>
  <c r="BE22" i="1"/>
  <c r="AK23" i="1"/>
  <c r="AL23" i="1"/>
  <c r="AM23" i="1"/>
  <c r="AN23" i="1"/>
  <c r="AO23" i="1"/>
  <c r="AP23" i="1"/>
  <c r="AQ23" i="1"/>
  <c r="AR23" i="1"/>
  <c r="AS23" i="1"/>
  <c r="AT23" i="1"/>
  <c r="AU23" i="1"/>
  <c r="AV23" i="1"/>
  <c r="AW23" i="1"/>
  <c r="AX23" i="1"/>
  <c r="AY23" i="1"/>
  <c r="AZ23" i="1"/>
  <c r="BA23" i="1"/>
  <c r="BB23" i="1"/>
  <c r="BC23" i="1"/>
  <c r="BD23" i="1"/>
  <c r="BE23" i="1"/>
  <c r="AK24" i="1"/>
  <c r="AL24" i="1"/>
  <c r="AM24" i="1"/>
  <c r="AN24" i="1"/>
  <c r="AO24" i="1"/>
  <c r="AP24" i="1"/>
  <c r="AQ24" i="1"/>
  <c r="AR24" i="1"/>
  <c r="AS24" i="1"/>
  <c r="AT24" i="1"/>
  <c r="AU24" i="1"/>
  <c r="AV24" i="1"/>
  <c r="AW24" i="1"/>
  <c r="AX24" i="1"/>
  <c r="AY24" i="1"/>
  <c r="AZ24" i="1"/>
  <c r="BA24" i="1"/>
  <c r="BB24" i="1"/>
  <c r="BC24" i="1"/>
  <c r="BD24" i="1"/>
  <c r="BE24" i="1"/>
  <c r="AK25" i="1"/>
  <c r="AL25" i="1"/>
  <c r="AM25" i="1"/>
  <c r="AN25" i="1"/>
  <c r="AO25" i="1"/>
  <c r="AP25" i="1"/>
  <c r="AQ25" i="1"/>
  <c r="AR25" i="1"/>
  <c r="AS25" i="1"/>
  <c r="AT25" i="1"/>
  <c r="AU25" i="1"/>
  <c r="AV25" i="1"/>
  <c r="AW25" i="1"/>
  <c r="AX25" i="1"/>
  <c r="AY25" i="1"/>
  <c r="AZ25" i="1"/>
  <c r="BA25" i="1"/>
  <c r="BB25" i="1"/>
  <c r="BC25" i="1"/>
  <c r="BD25" i="1"/>
  <c r="BE25" i="1"/>
  <c r="AK26" i="1"/>
  <c r="AL26" i="1"/>
  <c r="AM26" i="1"/>
  <c r="AN26" i="1"/>
  <c r="AO26" i="1"/>
  <c r="AP26" i="1"/>
  <c r="AQ26" i="1"/>
  <c r="AR26" i="1"/>
  <c r="AS26" i="1"/>
  <c r="AT26" i="1"/>
  <c r="AU26" i="1"/>
  <c r="AV26" i="1"/>
  <c r="AW26" i="1"/>
  <c r="AX26" i="1"/>
  <c r="AY26" i="1"/>
  <c r="AZ26" i="1"/>
  <c r="BA26" i="1"/>
  <c r="BB26" i="1"/>
  <c r="BC26" i="1"/>
  <c r="BD26" i="1"/>
  <c r="BE26" i="1"/>
  <c r="AK27" i="1"/>
  <c r="AL27" i="1"/>
  <c r="AM27" i="1"/>
  <c r="AN27" i="1"/>
  <c r="AO27" i="1"/>
  <c r="AP27" i="1"/>
  <c r="AQ27" i="1"/>
  <c r="AR27" i="1"/>
  <c r="AS27" i="1"/>
  <c r="AT27" i="1"/>
  <c r="AU27" i="1"/>
  <c r="AV27" i="1"/>
  <c r="AW27" i="1"/>
  <c r="AX27" i="1"/>
  <c r="AY27" i="1"/>
  <c r="AZ27" i="1"/>
  <c r="BA27" i="1"/>
  <c r="BB27" i="1"/>
  <c r="BC27" i="1"/>
  <c r="BD27" i="1"/>
  <c r="BE27" i="1"/>
  <c r="AK28" i="1"/>
  <c r="AL28" i="1"/>
  <c r="AM28" i="1"/>
  <c r="AN28" i="1"/>
  <c r="AO28" i="1"/>
  <c r="AP28" i="1"/>
  <c r="AQ28" i="1"/>
  <c r="AR28" i="1"/>
  <c r="AS28" i="1"/>
  <c r="AT28" i="1"/>
  <c r="AU28" i="1"/>
  <c r="AV28" i="1"/>
  <c r="AW28" i="1"/>
  <c r="AX28" i="1"/>
  <c r="AY28" i="1"/>
  <c r="AZ28" i="1"/>
  <c r="BA28" i="1"/>
  <c r="BB28" i="1"/>
  <c r="BC28" i="1"/>
  <c r="BD28" i="1"/>
  <c r="BE28" i="1"/>
  <c r="AK29" i="1"/>
  <c r="AL29" i="1"/>
  <c r="AM29" i="1"/>
  <c r="AN29" i="1"/>
  <c r="AO29" i="1"/>
  <c r="AP29" i="1"/>
  <c r="AQ29" i="1"/>
  <c r="AR29" i="1"/>
  <c r="AS29" i="1"/>
  <c r="AT29" i="1"/>
  <c r="AU29" i="1"/>
  <c r="AV29" i="1"/>
  <c r="AW29" i="1"/>
  <c r="AX29" i="1"/>
  <c r="AY29" i="1"/>
  <c r="AZ29" i="1"/>
  <c r="BA29" i="1"/>
  <c r="BB29" i="1"/>
  <c r="BC29" i="1"/>
  <c r="BD29" i="1"/>
  <c r="BE29" i="1"/>
  <c r="AK30" i="1"/>
  <c r="AL30" i="1"/>
  <c r="AM30" i="1"/>
  <c r="AN30" i="1"/>
  <c r="AO30" i="1"/>
  <c r="AP30" i="1"/>
  <c r="AQ30" i="1"/>
  <c r="AR30" i="1"/>
  <c r="AS30" i="1"/>
  <c r="AT30" i="1"/>
  <c r="AU30" i="1"/>
  <c r="AV30" i="1"/>
  <c r="AW30" i="1"/>
  <c r="AX30" i="1"/>
  <c r="AY30" i="1"/>
  <c r="AZ30" i="1"/>
  <c r="BA30" i="1"/>
  <c r="BB30" i="1"/>
  <c r="BC30" i="1"/>
  <c r="BD30" i="1"/>
  <c r="BE30" i="1"/>
  <c r="AK31" i="1"/>
  <c r="AL31" i="1"/>
  <c r="AM31" i="1"/>
  <c r="AN31" i="1"/>
  <c r="AO31" i="1"/>
  <c r="AP31" i="1"/>
  <c r="AQ31" i="1"/>
  <c r="AR31" i="1"/>
  <c r="AS31" i="1"/>
  <c r="AT31" i="1"/>
  <c r="AU31" i="1"/>
  <c r="AV31" i="1"/>
  <c r="AW31" i="1"/>
  <c r="AX31" i="1"/>
  <c r="AY31" i="1"/>
  <c r="AZ31" i="1"/>
  <c r="BA31" i="1"/>
  <c r="BB31" i="1"/>
  <c r="BC31" i="1"/>
  <c r="BD31" i="1"/>
  <c r="BE31" i="1"/>
  <c r="AK32" i="1"/>
  <c r="AL32" i="1"/>
  <c r="AM32" i="1"/>
  <c r="AN32" i="1"/>
  <c r="AO32" i="1"/>
  <c r="AP32" i="1"/>
  <c r="AQ32" i="1"/>
  <c r="AR32" i="1"/>
  <c r="AS32" i="1"/>
  <c r="AT32" i="1"/>
  <c r="AU32" i="1"/>
  <c r="AV32" i="1"/>
  <c r="AW32" i="1"/>
  <c r="AX32" i="1"/>
  <c r="AY32" i="1"/>
  <c r="AZ32" i="1"/>
  <c r="BA32" i="1"/>
  <c r="BB32" i="1"/>
  <c r="BC32" i="1"/>
  <c r="BD32" i="1"/>
  <c r="BE32" i="1"/>
  <c r="AK33" i="1"/>
  <c r="AL33" i="1"/>
  <c r="AM33" i="1"/>
  <c r="AN33" i="1"/>
  <c r="AO33" i="1"/>
  <c r="AP33" i="1"/>
  <c r="AQ33" i="1"/>
  <c r="AR33" i="1"/>
  <c r="AS33" i="1"/>
  <c r="AT33" i="1"/>
  <c r="AU33" i="1"/>
  <c r="AV33" i="1"/>
  <c r="AW33" i="1"/>
  <c r="AX33" i="1"/>
  <c r="AY33" i="1"/>
  <c r="AZ33" i="1"/>
  <c r="BA33" i="1"/>
  <c r="BB33" i="1"/>
  <c r="BC33" i="1"/>
  <c r="BD33" i="1"/>
  <c r="BE33" i="1"/>
  <c r="AK34" i="1"/>
  <c r="AL34" i="1"/>
  <c r="AM34" i="1"/>
  <c r="AN34" i="1"/>
  <c r="AO34" i="1"/>
  <c r="AP34" i="1"/>
  <c r="AQ34" i="1"/>
  <c r="AR34" i="1"/>
  <c r="AS34" i="1"/>
  <c r="AT34" i="1"/>
  <c r="AU34" i="1"/>
  <c r="AV34" i="1"/>
  <c r="AW34" i="1"/>
  <c r="AX34" i="1"/>
  <c r="AY34" i="1"/>
  <c r="AZ34" i="1"/>
  <c r="BA34" i="1"/>
  <c r="BB34" i="1"/>
  <c r="BC34" i="1"/>
  <c r="BD34" i="1"/>
  <c r="BE34" i="1"/>
  <c r="AK35" i="1"/>
  <c r="AL35" i="1"/>
  <c r="AM35" i="1"/>
  <c r="AN35" i="1"/>
  <c r="AO35" i="1"/>
  <c r="AP35" i="1"/>
  <c r="AQ35" i="1"/>
  <c r="AR35" i="1"/>
  <c r="AS35" i="1"/>
  <c r="AT35" i="1"/>
  <c r="AU35" i="1"/>
  <c r="AV35" i="1"/>
  <c r="AW35" i="1"/>
  <c r="AX35" i="1"/>
  <c r="AY35" i="1"/>
  <c r="AZ35" i="1"/>
  <c r="BA35" i="1"/>
  <c r="BB35" i="1"/>
  <c r="BC35" i="1"/>
  <c r="BD35" i="1"/>
  <c r="BE35" i="1"/>
  <c r="AK36" i="1"/>
  <c r="AL36" i="1"/>
  <c r="AM36" i="1"/>
  <c r="AN36" i="1"/>
  <c r="AO36" i="1"/>
  <c r="AP36" i="1"/>
  <c r="AQ36" i="1"/>
  <c r="AR36" i="1"/>
  <c r="AS36" i="1"/>
  <c r="AT36" i="1"/>
  <c r="AU36" i="1"/>
  <c r="AV36" i="1"/>
  <c r="AW36" i="1"/>
  <c r="AX36" i="1"/>
  <c r="AY36" i="1"/>
  <c r="AZ36" i="1"/>
  <c r="BA36" i="1"/>
  <c r="BB36" i="1"/>
  <c r="BC36" i="1"/>
  <c r="BD36" i="1"/>
  <c r="BE36" i="1"/>
  <c r="AK37" i="1"/>
  <c r="AL37" i="1"/>
  <c r="AM37" i="1"/>
  <c r="AN37" i="1"/>
  <c r="AO37" i="1"/>
  <c r="AP37" i="1"/>
  <c r="AQ37" i="1"/>
  <c r="AR37" i="1"/>
  <c r="AS37" i="1"/>
  <c r="AT37" i="1"/>
  <c r="AU37" i="1"/>
  <c r="AV37" i="1"/>
  <c r="AW37" i="1"/>
  <c r="AX37" i="1"/>
  <c r="AY37" i="1"/>
  <c r="AZ37" i="1"/>
  <c r="BA37" i="1"/>
  <c r="BB37" i="1"/>
  <c r="BC37" i="1"/>
  <c r="BD37" i="1"/>
  <c r="BE37" i="1"/>
  <c r="AK38" i="1"/>
  <c r="AL38" i="1"/>
  <c r="AM38" i="1"/>
  <c r="AN38" i="1"/>
  <c r="AO38" i="1"/>
  <c r="AP38" i="1"/>
  <c r="AQ38" i="1"/>
  <c r="AR38" i="1"/>
  <c r="AS38" i="1"/>
  <c r="AT38" i="1"/>
  <c r="AU38" i="1"/>
  <c r="AV38" i="1"/>
  <c r="AW38" i="1"/>
  <c r="AX38" i="1"/>
  <c r="AY38" i="1"/>
  <c r="AZ38" i="1"/>
  <c r="BA38" i="1"/>
  <c r="BB38" i="1"/>
  <c r="BC38" i="1"/>
  <c r="BD38" i="1"/>
  <c r="BE38" i="1"/>
  <c r="AK39" i="1"/>
  <c r="AL39" i="1"/>
  <c r="AM39" i="1"/>
  <c r="AN39" i="1"/>
  <c r="AO39" i="1"/>
  <c r="AP39" i="1"/>
  <c r="AQ39" i="1"/>
  <c r="AR39" i="1"/>
  <c r="AS39" i="1"/>
  <c r="AT39" i="1"/>
  <c r="AU39" i="1"/>
  <c r="AV39" i="1"/>
  <c r="AW39" i="1"/>
  <c r="AX39" i="1"/>
  <c r="AY39" i="1"/>
  <c r="AZ39" i="1"/>
  <c r="BA39" i="1"/>
  <c r="BB39" i="1"/>
  <c r="BC39" i="1"/>
  <c r="BD39" i="1"/>
  <c r="BE39" i="1"/>
  <c r="AK40" i="1"/>
  <c r="AL40" i="1"/>
  <c r="AM40" i="1"/>
  <c r="AN40" i="1"/>
  <c r="AO40" i="1"/>
  <c r="AP40" i="1"/>
  <c r="AQ40" i="1"/>
  <c r="AR40" i="1"/>
  <c r="AS40" i="1"/>
  <c r="AT40" i="1"/>
  <c r="AU40" i="1"/>
  <c r="AV40" i="1"/>
  <c r="AW40" i="1"/>
  <c r="AX40" i="1"/>
  <c r="AY40" i="1"/>
  <c r="AZ40" i="1"/>
  <c r="BA40" i="1"/>
  <c r="BB40" i="1"/>
  <c r="BC40" i="1"/>
  <c r="BD40" i="1"/>
  <c r="BE40" i="1"/>
  <c r="AK41" i="1"/>
  <c r="AL41" i="1"/>
  <c r="AM41" i="1"/>
  <c r="AN41" i="1"/>
  <c r="AO41" i="1"/>
  <c r="AP41" i="1"/>
  <c r="AQ41" i="1"/>
  <c r="AR41" i="1"/>
  <c r="AS41" i="1"/>
  <c r="AT41" i="1"/>
  <c r="AU41" i="1"/>
  <c r="AV41" i="1"/>
  <c r="AW41" i="1"/>
  <c r="AX41" i="1"/>
  <c r="AY41" i="1"/>
  <c r="AZ41" i="1"/>
  <c r="BA41" i="1"/>
  <c r="BB41" i="1"/>
  <c r="BC41" i="1"/>
  <c r="BD41" i="1"/>
  <c r="BE41" i="1"/>
  <c r="AK42" i="1"/>
  <c r="AL42" i="1"/>
  <c r="AM42" i="1"/>
  <c r="AN42" i="1"/>
  <c r="AO42" i="1"/>
  <c r="AP42" i="1"/>
  <c r="AQ42" i="1"/>
  <c r="AR42" i="1"/>
  <c r="AS42" i="1"/>
  <c r="AT42" i="1"/>
  <c r="AU42" i="1"/>
  <c r="AV42" i="1"/>
  <c r="AW42" i="1"/>
  <c r="AX42" i="1"/>
  <c r="AY42" i="1"/>
  <c r="AZ42" i="1"/>
  <c r="BA42" i="1"/>
  <c r="BB42" i="1"/>
  <c r="BC42" i="1"/>
  <c r="BD42" i="1"/>
  <c r="BE42" i="1"/>
  <c r="AK43" i="1"/>
  <c r="AL43" i="1"/>
  <c r="AM43" i="1"/>
  <c r="AN43" i="1"/>
  <c r="AO43" i="1"/>
  <c r="AP43" i="1"/>
  <c r="AQ43" i="1"/>
  <c r="AR43" i="1"/>
  <c r="AS43" i="1"/>
  <c r="AT43" i="1"/>
  <c r="AU43" i="1"/>
  <c r="AV43" i="1"/>
  <c r="AW43" i="1"/>
  <c r="AX43" i="1"/>
  <c r="AY43" i="1"/>
  <c r="AZ43" i="1"/>
  <c r="BA43" i="1"/>
  <c r="BB43" i="1"/>
  <c r="BC43" i="1"/>
  <c r="BD43" i="1"/>
  <c r="BE43" i="1"/>
  <c r="BE19" i="1"/>
  <c r="BD19" i="1"/>
  <c r="BC19" i="1"/>
  <c r="BB19" i="1"/>
  <c r="BA19" i="1"/>
  <c r="AZ19" i="1"/>
  <c r="AY19" i="1"/>
  <c r="AX19" i="1"/>
  <c r="AW19" i="1"/>
  <c r="AV19" i="1"/>
  <c r="AU19" i="1"/>
  <c r="AT19" i="1"/>
  <c r="AS19" i="1"/>
  <c r="AR19" i="1"/>
  <c r="AQ19" i="1"/>
  <c r="AP19" i="1"/>
  <c r="AO19" i="1"/>
  <c r="AN19" i="1"/>
  <c r="AM19" i="1"/>
  <c r="AL19" i="1"/>
  <c r="AK19" i="1"/>
  <c r="AJ20" i="1"/>
  <c r="AJ21" i="1"/>
  <c r="AJ22" i="1"/>
  <c r="AJ23" i="1"/>
  <c r="AJ24" i="1"/>
  <c r="AJ25" i="1"/>
  <c r="AJ26" i="1"/>
  <c r="AJ27" i="1"/>
  <c r="AJ28" i="1"/>
  <c r="AJ29" i="1"/>
  <c r="AJ30" i="1"/>
  <c r="AJ31" i="1"/>
  <c r="AJ32" i="1"/>
  <c r="AJ33" i="1"/>
  <c r="AJ34" i="1"/>
  <c r="AJ35" i="1"/>
  <c r="AJ36" i="1"/>
  <c r="AJ37" i="1"/>
  <c r="AJ38" i="1"/>
  <c r="AJ39" i="1"/>
  <c r="AJ40" i="1"/>
  <c r="AJ41" i="1"/>
  <c r="AJ42" i="1"/>
  <c r="AJ43" i="1"/>
  <c r="AJ19" i="1"/>
  <c r="AI45" i="6" l="1"/>
  <c r="AH45" i="6"/>
  <c r="AG45" i="6"/>
  <c r="AF45" i="6"/>
  <c r="AE45" i="6"/>
  <c r="AD45" i="6"/>
  <c r="AC45" i="6"/>
  <c r="AB45" i="6"/>
  <c r="AA45" i="6"/>
  <c r="Z45" i="6"/>
  <c r="Y45" i="6"/>
  <c r="AI44" i="6"/>
  <c r="AH44" i="6"/>
  <c r="AG44" i="6"/>
  <c r="AF44" i="6"/>
  <c r="AE44" i="6"/>
  <c r="AD44" i="6"/>
  <c r="AC44" i="6"/>
  <c r="AB44" i="6"/>
  <c r="AA44" i="6"/>
  <c r="Z44" i="6"/>
  <c r="Y44" i="6"/>
  <c r="AI43" i="6"/>
  <c r="AH43" i="6"/>
  <c r="AG43" i="6"/>
  <c r="AF43" i="6"/>
  <c r="AE43" i="6"/>
  <c r="AD43" i="6"/>
  <c r="AC43" i="6"/>
  <c r="AB43" i="6"/>
  <c r="AA43" i="6"/>
  <c r="Z43" i="6"/>
  <c r="Y43" i="6"/>
  <c r="AI42" i="6"/>
  <c r="AH42" i="6"/>
  <c r="AG42" i="6"/>
  <c r="AF42" i="6"/>
  <c r="AE42" i="6"/>
  <c r="AD42" i="6"/>
  <c r="AC42" i="6"/>
  <c r="AB42" i="6"/>
  <c r="AA42" i="6"/>
  <c r="Z42" i="6"/>
  <c r="Y42" i="6"/>
  <c r="AI41" i="6"/>
  <c r="AH41" i="6"/>
  <c r="AG41" i="6"/>
  <c r="AF41" i="6"/>
  <c r="AE41" i="6"/>
  <c r="AD41" i="6"/>
  <c r="AC41" i="6"/>
  <c r="AB41" i="6"/>
  <c r="AA41" i="6"/>
  <c r="Z41" i="6"/>
  <c r="Y41" i="6"/>
  <c r="AI40" i="6"/>
  <c r="AH40" i="6"/>
  <c r="AG40" i="6"/>
  <c r="AF40" i="6"/>
  <c r="AE40" i="6"/>
  <c r="AD40" i="6"/>
  <c r="AC40" i="6"/>
  <c r="AB40" i="6"/>
  <c r="AA40" i="6"/>
  <c r="Z40" i="6"/>
  <c r="Y40" i="6"/>
  <c r="AI39" i="6"/>
  <c r="AH39" i="6"/>
  <c r="AG39" i="6"/>
  <c r="AF39" i="6"/>
  <c r="AE39" i="6"/>
  <c r="AD39" i="6"/>
  <c r="AC39" i="6"/>
  <c r="AB39" i="6"/>
  <c r="AA39" i="6"/>
  <c r="Z39" i="6"/>
  <c r="Y39" i="6"/>
  <c r="AI38" i="6"/>
  <c r="AH38" i="6"/>
  <c r="AG38" i="6"/>
  <c r="AF38" i="6"/>
  <c r="AE38" i="6"/>
  <c r="AD38" i="6"/>
  <c r="AC38" i="6"/>
  <c r="AB38" i="6"/>
  <c r="AA38" i="6"/>
  <c r="Z38" i="6"/>
  <c r="Y38" i="6"/>
  <c r="AI37" i="6"/>
  <c r="AH37" i="6"/>
  <c r="AG37" i="6"/>
  <c r="AF37" i="6"/>
  <c r="AE37" i="6"/>
  <c r="AD37" i="6"/>
  <c r="AC37" i="6"/>
  <c r="AB37" i="6"/>
  <c r="AA37" i="6"/>
  <c r="Z37" i="6"/>
  <c r="Y37" i="6"/>
  <c r="AI36" i="6"/>
  <c r="AH36" i="6"/>
  <c r="AG36" i="6"/>
  <c r="AF36" i="6"/>
  <c r="AE36" i="6"/>
  <c r="AD36" i="6"/>
  <c r="AC36" i="6"/>
  <c r="AB36" i="6"/>
  <c r="AA36" i="6"/>
  <c r="Z36" i="6"/>
  <c r="Y36" i="6"/>
  <c r="AI35" i="6"/>
  <c r="AH35" i="6"/>
  <c r="AG35" i="6"/>
  <c r="AF35" i="6"/>
  <c r="AE35" i="6"/>
  <c r="AD35" i="6"/>
  <c r="AC35" i="6"/>
  <c r="AB35" i="6"/>
  <c r="AA35" i="6"/>
  <c r="Z35" i="6"/>
  <c r="Y35" i="6"/>
  <c r="AI34" i="6"/>
  <c r="AH34" i="6"/>
  <c r="AG34" i="6"/>
  <c r="AF34" i="6"/>
  <c r="AE34" i="6"/>
  <c r="AD34" i="6"/>
  <c r="AC34" i="6"/>
  <c r="AB34" i="6"/>
  <c r="AA34" i="6"/>
  <c r="Z34" i="6"/>
  <c r="Y34" i="6"/>
  <c r="AI33" i="6"/>
  <c r="AH33" i="6"/>
  <c r="AG33" i="6"/>
  <c r="AF33" i="6"/>
  <c r="AE33" i="6"/>
  <c r="AD33" i="6"/>
  <c r="AC33" i="6"/>
  <c r="AB33" i="6"/>
  <c r="AA33" i="6"/>
  <c r="Z33" i="6"/>
  <c r="Y33" i="6"/>
  <c r="AI32" i="6"/>
  <c r="AH32" i="6"/>
  <c r="AG32" i="6"/>
  <c r="AF32" i="6"/>
  <c r="AE32" i="6"/>
  <c r="AD32" i="6"/>
  <c r="AC32" i="6"/>
  <c r="AB32" i="6"/>
  <c r="AA32" i="6"/>
  <c r="Z32" i="6"/>
  <c r="Y32" i="6"/>
  <c r="AI31" i="6"/>
  <c r="AH31" i="6"/>
  <c r="AG31" i="6"/>
  <c r="AF31" i="6"/>
  <c r="AE31" i="6"/>
  <c r="AD31" i="6"/>
  <c r="AC31" i="6"/>
  <c r="AB31" i="6"/>
  <c r="AA31" i="6"/>
  <c r="Z31" i="6"/>
  <c r="Y31" i="6"/>
  <c r="AI30" i="6"/>
  <c r="AH30" i="6"/>
  <c r="AG30" i="6"/>
  <c r="AF30" i="6"/>
  <c r="AE30" i="6"/>
  <c r="AD30" i="6"/>
  <c r="AC30" i="6"/>
  <c r="AB30" i="6"/>
  <c r="AA30" i="6"/>
  <c r="Z30" i="6"/>
  <c r="Y30" i="6"/>
  <c r="AI29" i="6"/>
  <c r="AH29" i="6"/>
  <c r="AG29" i="6"/>
  <c r="AF29" i="6"/>
  <c r="AE29" i="6"/>
  <c r="AD29" i="6"/>
  <c r="AC29" i="6"/>
  <c r="AB29" i="6"/>
  <c r="AA29" i="6"/>
  <c r="Z29" i="6"/>
  <c r="Y29" i="6"/>
  <c r="AI28" i="6"/>
  <c r="AH28" i="6"/>
  <c r="AG28" i="6"/>
  <c r="AF28" i="6"/>
  <c r="AE28" i="6"/>
  <c r="AD28" i="6"/>
  <c r="AC28" i="6"/>
  <c r="AB28" i="6"/>
  <c r="AA28" i="6"/>
  <c r="Z28" i="6"/>
  <c r="Y28" i="6"/>
  <c r="AI27" i="6"/>
  <c r="AH27" i="6"/>
  <c r="AG27" i="6"/>
  <c r="AF27" i="6"/>
  <c r="AE27" i="6"/>
  <c r="AD27" i="6"/>
  <c r="AC27" i="6"/>
  <c r="AB27" i="6"/>
  <c r="AA27" i="6"/>
  <c r="Z27" i="6"/>
  <c r="Y27" i="6"/>
  <c r="AI26" i="6"/>
  <c r="AH26" i="6"/>
  <c r="AG26" i="6"/>
  <c r="AF26" i="6"/>
  <c r="AE26" i="6"/>
  <c r="AD26" i="6"/>
  <c r="AC26" i="6"/>
  <c r="AB26" i="6"/>
  <c r="AA26" i="6"/>
  <c r="Z26" i="6"/>
  <c r="Y26" i="6"/>
  <c r="AI25" i="6"/>
  <c r="AH25" i="6"/>
  <c r="AG25" i="6"/>
  <c r="AF25" i="6"/>
  <c r="AE25" i="6"/>
  <c r="AD25" i="6"/>
  <c r="AC25" i="6"/>
  <c r="AB25" i="6"/>
  <c r="AA25" i="6"/>
  <c r="Z25" i="6"/>
  <c r="Y25" i="6"/>
  <c r="AI24" i="6"/>
  <c r="AH24" i="6"/>
  <c r="AG24" i="6"/>
  <c r="AF24" i="6"/>
  <c r="AE24" i="6"/>
  <c r="AD24" i="6"/>
  <c r="AC24" i="6"/>
  <c r="AB24" i="6"/>
  <c r="AA24" i="6"/>
  <c r="Z24" i="6"/>
  <c r="Y24" i="6"/>
  <c r="AI23" i="6"/>
  <c r="AH23" i="6"/>
  <c r="AG23" i="6"/>
  <c r="AF23" i="6"/>
  <c r="AE23" i="6"/>
  <c r="AD23" i="6"/>
  <c r="AC23" i="6"/>
  <c r="AB23" i="6"/>
  <c r="AA23" i="6"/>
  <c r="Z23" i="6"/>
  <c r="Y23" i="6"/>
  <c r="AI22" i="6"/>
  <c r="AH22" i="6"/>
  <c r="AG22" i="6"/>
  <c r="AF22" i="6"/>
  <c r="AE22" i="6"/>
  <c r="AD22" i="6"/>
  <c r="AC22" i="6"/>
  <c r="AB22" i="6"/>
  <c r="AA22" i="6"/>
  <c r="Z22" i="6"/>
  <c r="Y22" i="6"/>
  <c r="AI21" i="6"/>
  <c r="AH21" i="6"/>
  <c r="AG21" i="6"/>
  <c r="AF21" i="6"/>
  <c r="AE21" i="6"/>
  <c r="AD21" i="6"/>
  <c r="AC21" i="6"/>
  <c r="AB21" i="6"/>
  <c r="AA21" i="6"/>
  <c r="Z21" i="6"/>
  <c r="Y21" i="6"/>
  <c r="AI20" i="6"/>
  <c r="AH20" i="6"/>
  <c r="AG20" i="6"/>
  <c r="AF20" i="6"/>
  <c r="AE20" i="6"/>
  <c r="AD20" i="6"/>
  <c r="AC20" i="6"/>
  <c r="AB20" i="6"/>
  <c r="AA20" i="6"/>
  <c r="Z20" i="6"/>
  <c r="Y20" i="6"/>
  <c r="AI19" i="6"/>
  <c r="AH19" i="6"/>
  <c r="AG19" i="6"/>
  <c r="AF19" i="6"/>
  <c r="AE19" i="6"/>
  <c r="AD19" i="6"/>
  <c r="AC19" i="6"/>
  <c r="AB19" i="6"/>
  <c r="AA19" i="6"/>
  <c r="Z19" i="6"/>
  <c r="Y19" i="6"/>
  <c r="AI18" i="6"/>
  <c r="AH18" i="6"/>
  <c r="AG18" i="6"/>
  <c r="AF18" i="6"/>
  <c r="AE18" i="6"/>
  <c r="AD18" i="6"/>
  <c r="AC18" i="6"/>
  <c r="AB18" i="6"/>
  <c r="AA18" i="6"/>
  <c r="Z18" i="6"/>
  <c r="Y18" i="6"/>
  <c r="AI17" i="6"/>
  <c r="AH17" i="6"/>
  <c r="AG17" i="6"/>
  <c r="AF17" i="6"/>
  <c r="AE17" i="6"/>
  <c r="AD17" i="6"/>
  <c r="AC17" i="6"/>
  <c r="AB17" i="6"/>
  <c r="AA17" i="6"/>
  <c r="Z17" i="6"/>
  <c r="Y17" i="6"/>
  <c r="AI16" i="6"/>
  <c r="AH16" i="6"/>
  <c r="AG16" i="6"/>
  <c r="AF16" i="6"/>
  <c r="AE16" i="6"/>
  <c r="AD16" i="6"/>
  <c r="AC16" i="6"/>
  <c r="AB16" i="6"/>
  <c r="AA16" i="6"/>
  <c r="Z16" i="6"/>
  <c r="Y16" i="6"/>
  <c r="AI15" i="6"/>
  <c r="AH15" i="6"/>
  <c r="AG15" i="6"/>
  <c r="AF15" i="6"/>
  <c r="AE15" i="6"/>
  <c r="AD15" i="6"/>
  <c r="AC15" i="6"/>
  <c r="AB15" i="6"/>
  <c r="AA15" i="6"/>
  <c r="Z15" i="6"/>
  <c r="Y15" i="6"/>
  <c r="AI14" i="6"/>
  <c r="AH14" i="6"/>
  <c r="AG14" i="6"/>
  <c r="AF14" i="6"/>
  <c r="AE14" i="6"/>
  <c r="AD14" i="6"/>
  <c r="AC14" i="6"/>
  <c r="AB14" i="6"/>
  <c r="AA14" i="6"/>
  <c r="Z14" i="6"/>
  <c r="Y14" i="6"/>
  <c r="AI13" i="6"/>
  <c r="AH13" i="6"/>
  <c r="AG13" i="6"/>
  <c r="AF13" i="6"/>
  <c r="AE13" i="6"/>
  <c r="AD13" i="6"/>
  <c r="AC13" i="6"/>
  <c r="AB13" i="6"/>
  <c r="AA13" i="6"/>
  <c r="Z13" i="6"/>
  <c r="Y13" i="6"/>
  <c r="AI12" i="6"/>
  <c r="AH12" i="6"/>
  <c r="AG12" i="6"/>
  <c r="AF12" i="6"/>
  <c r="AE12" i="6"/>
  <c r="AD12" i="6"/>
  <c r="AC12" i="6"/>
  <c r="AB12" i="6"/>
  <c r="AA12" i="6"/>
  <c r="Z12" i="6"/>
  <c r="Y12" i="6"/>
  <c r="AI11" i="6"/>
  <c r="AH11" i="6"/>
  <c r="AG11" i="6"/>
  <c r="AF11" i="6"/>
  <c r="AE11" i="6"/>
  <c r="AD11" i="6"/>
  <c r="AC11" i="6"/>
  <c r="AB11" i="6"/>
  <c r="AA11" i="6"/>
  <c r="Z11" i="6"/>
  <c r="Y11" i="6"/>
  <c r="AI10" i="6"/>
  <c r="AH10" i="6"/>
  <c r="AG10" i="6"/>
  <c r="AF10" i="6"/>
  <c r="AE10" i="6"/>
  <c r="AD10" i="6"/>
  <c r="AC10" i="6"/>
  <c r="AB10" i="6"/>
  <c r="AA10" i="6"/>
  <c r="Z10" i="6"/>
  <c r="Y10" i="6"/>
  <c r="AI9" i="6"/>
  <c r="AH9" i="6"/>
  <c r="AG9" i="6"/>
  <c r="AF9" i="6"/>
  <c r="AE9" i="6"/>
  <c r="AD9" i="6"/>
  <c r="AC9" i="6"/>
  <c r="AB9" i="6"/>
  <c r="AA9" i="6"/>
  <c r="Z9" i="6"/>
  <c r="Y9" i="6"/>
  <c r="AI8" i="6"/>
  <c r="AH8" i="6"/>
  <c r="AG8" i="6"/>
  <c r="AF8" i="6"/>
  <c r="AE8" i="6"/>
  <c r="AD8" i="6"/>
  <c r="AC8" i="6"/>
  <c r="AB8" i="6"/>
  <c r="AA8" i="6"/>
  <c r="Z8" i="6"/>
  <c r="Y8" i="6"/>
  <c r="AI7" i="6"/>
  <c r="AH7" i="6"/>
  <c r="AG7" i="6"/>
  <c r="AF7" i="6"/>
  <c r="AE7" i="6"/>
  <c r="AD7" i="6"/>
  <c r="AC7" i="6"/>
  <c r="AB7" i="6"/>
  <c r="AA7" i="6"/>
  <c r="Z7" i="6"/>
  <c r="Y7" i="6"/>
  <c r="AI6" i="6"/>
  <c r="AH6" i="6"/>
  <c r="AG6" i="6"/>
  <c r="AF6" i="6"/>
  <c r="AE6" i="6"/>
  <c r="AD6" i="6"/>
  <c r="AC6" i="6"/>
  <c r="AB6" i="6"/>
  <c r="AA6" i="6"/>
  <c r="Z6" i="6"/>
  <c r="Y6" i="6"/>
  <c r="Z45" i="5"/>
  <c r="Z44" i="5"/>
  <c r="Z43" i="5"/>
  <c r="Z42" i="5"/>
  <c r="Z41" i="5"/>
  <c r="Z40" i="5"/>
  <c r="Z39" i="5"/>
  <c r="Z38" i="5"/>
  <c r="Z37" i="5"/>
  <c r="Z36" i="5"/>
  <c r="Z35" i="5"/>
  <c r="Z34" i="5"/>
  <c r="Z33" i="5"/>
  <c r="Z32" i="5"/>
  <c r="Z31" i="5"/>
  <c r="Z30" i="5"/>
  <c r="Z29" i="5"/>
  <c r="Z28" i="5"/>
  <c r="Z27" i="5"/>
  <c r="Z26" i="5"/>
  <c r="Z25" i="5"/>
  <c r="Z24" i="5"/>
  <c r="Z23" i="5"/>
  <c r="Z22" i="5"/>
  <c r="Z21" i="5"/>
  <c r="Z20" i="5"/>
  <c r="Z19" i="5"/>
  <c r="Z18" i="5"/>
  <c r="Z17" i="5"/>
  <c r="Z16" i="5"/>
  <c r="Z15" i="5"/>
  <c r="Z14" i="5"/>
  <c r="Z13" i="5"/>
  <c r="Z12" i="5"/>
  <c r="Z11" i="5"/>
  <c r="Z10" i="5"/>
  <c r="Z9" i="5"/>
  <c r="Z8" i="5"/>
  <c r="Z7" i="5"/>
  <c r="Z6" i="5"/>
  <c r="AI45" i="5"/>
  <c r="AI44" i="5"/>
  <c r="AI43" i="5"/>
  <c r="AI42" i="5"/>
  <c r="AI41" i="5"/>
  <c r="AI40" i="5"/>
  <c r="AI39" i="5"/>
  <c r="AI38" i="5"/>
  <c r="AI37" i="5"/>
  <c r="AI36" i="5"/>
  <c r="AI35" i="5"/>
  <c r="AI34" i="5"/>
  <c r="AI33" i="5"/>
  <c r="AI32" i="5"/>
  <c r="AI31" i="5"/>
  <c r="AI30" i="5"/>
  <c r="AI29" i="5"/>
  <c r="AI28" i="5"/>
  <c r="AI27" i="5"/>
  <c r="AI26" i="5"/>
  <c r="AI25" i="5"/>
  <c r="AI24" i="5"/>
  <c r="AI23" i="5"/>
  <c r="AI22" i="5"/>
  <c r="AI21" i="5"/>
  <c r="AI20" i="5"/>
  <c r="AI19" i="5"/>
  <c r="AI18" i="5"/>
  <c r="AI17" i="5"/>
  <c r="AI16" i="5"/>
  <c r="AI15" i="5"/>
  <c r="AI14" i="5"/>
  <c r="AI13" i="5"/>
  <c r="AI12" i="5"/>
  <c r="AI11" i="5"/>
  <c r="AI10" i="5"/>
  <c r="AI9" i="5"/>
  <c r="AI8" i="5"/>
  <c r="AI7" i="5"/>
  <c r="AI6" i="5"/>
  <c r="AH45" i="5"/>
  <c r="AH44" i="5"/>
  <c r="AH43" i="5"/>
  <c r="AH42" i="5"/>
  <c r="AH41" i="5"/>
  <c r="AH40" i="5"/>
  <c r="AH39" i="5"/>
  <c r="AH38" i="5"/>
  <c r="AH37" i="5"/>
  <c r="AH36" i="5"/>
  <c r="AH35" i="5"/>
  <c r="AH34" i="5"/>
  <c r="AH33" i="5"/>
  <c r="AH32" i="5"/>
  <c r="AH31" i="5"/>
  <c r="AH30" i="5"/>
  <c r="AH29" i="5"/>
  <c r="AH28" i="5"/>
  <c r="AH27" i="5"/>
  <c r="AH26" i="5"/>
  <c r="AH25" i="5"/>
  <c r="AH24" i="5"/>
  <c r="AH23" i="5"/>
  <c r="AH22" i="5"/>
  <c r="AH21" i="5"/>
  <c r="AH20" i="5"/>
  <c r="AH19" i="5"/>
  <c r="AH18" i="5"/>
  <c r="AH17" i="5"/>
  <c r="AH16" i="5"/>
  <c r="AH15" i="5"/>
  <c r="AH14" i="5"/>
  <c r="AH13" i="5"/>
  <c r="AH12" i="5"/>
  <c r="AH11" i="5"/>
  <c r="AH10" i="5"/>
  <c r="AH9" i="5"/>
  <c r="AH8" i="5"/>
  <c r="AH7" i="5"/>
  <c r="AH6" i="5"/>
  <c r="AG45" i="5"/>
  <c r="AG44" i="5"/>
  <c r="AG43" i="5"/>
  <c r="AG42" i="5"/>
  <c r="AG41" i="5"/>
  <c r="AG40" i="5"/>
  <c r="AG39" i="5"/>
  <c r="AG38" i="5"/>
  <c r="AG37" i="5"/>
  <c r="AG36" i="5"/>
  <c r="AG35" i="5"/>
  <c r="AG34" i="5"/>
  <c r="AG33" i="5"/>
  <c r="AG32" i="5"/>
  <c r="AG31" i="5"/>
  <c r="AG30" i="5"/>
  <c r="AG29" i="5"/>
  <c r="AG28" i="5"/>
  <c r="AG27" i="5"/>
  <c r="AG26" i="5"/>
  <c r="AG25" i="5"/>
  <c r="AG24" i="5"/>
  <c r="AG23" i="5"/>
  <c r="AG22" i="5"/>
  <c r="AG21" i="5"/>
  <c r="AG20" i="5"/>
  <c r="AG19" i="5"/>
  <c r="AG18" i="5"/>
  <c r="AG17" i="5"/>
  <c r="AG16" i="5"/>
  <c r="AG15" i="5"/>
  <c r="AG14" i="5"/>
  <c r="AG13" i="5"/>
  <c r="AG12" i="5"/>
  <c r="AG11" i="5"/>
  <c r="AG10" i="5"/>
  <c r="AG9" i="5"/>
  <c r="AG8" i="5"/>
  <c r="AG7" i="5"/>
  <c r="AG6" i="5"/>
  <c r="AF45" i="5"/>
  <c r="AF44" i="5"/>
  <c r="AF43" i="5"/>
  <c r="AF42" i="5"/>
  <c r="AF41" i="5"/>
  <c r="AF40" i="5"/>
  <c r="AF39" i="5"/>
  <c r="AF38" i="5"/>
  <c r="AF37" i="5"/>
  <c r="AF36" i="5"/>
  <c r="AF35" i="5"/>
  <c r="AF34" i="5"/>
  <c r="AF33" i="5"/>
  <c r="AF32" i="5"/>
  <c r="AF31" i="5"/>
  <c r="AF30" i="5"/>
  <c r="AF29" i="5"/>
  <c r="AF28" i="5"/>
  <c r="AF27" i="5"/>
  <c r="AF26" i="5"/>
  <c r="AF25" i="5"/>
  <c r="AF24" i="5"/>
  <c r="AF23" i="5"/>
  <c r="AF22" i="5"/>
  <c r="AF21" i="5"/>
  <c r="AF20" i="5"/>
  <c r="AF19" i="5"/>
  <c r="AF18" i="5"/>
  <c r="AF17" i="5"/>
  <c r="AF16" i="5"/>
  <c r="AF15" i="5"/>
  <c r="AF14" i="5"/>
  <c r="AF13" i="5"/>
  <c r="AF12" i="5"/>
  <c r="AF11" i="5"/>
  <c r="AF10" i="5"/>
  <c r="AF9" i="5"/>
  <c r="AF8" i="5"/>
  <c r="AF7" i="5"/>
  <c r="AF6" i="5"/>
  <c r="AE45" i="5"/>
  <c r="AE44" i="5"/>
  <c r="AE43" i="5"/>
  <c r="AE42" i="5"/>
  <c r="AE41" i="5"/>
  <c r="AE40" i="5"/>
  <c r="AE39" i="5"/>
  <c r="AE38" i="5"/>
  <c r="AE37" i="5"/>
  <c r="AE36" i="5"/>
  <c r="AE35" i="5"/>
  <c r="AE34" i="5"/>
  <c r="AE33" i="5"/>
  <c r="AE32" i="5"/>
  <c r="AE31" i="5"/>
  <c r="AE30" i="5"/>
  <c r="AE29" i="5"/>
  <c r="AE28" i="5"/>
  <c r="AE27" i="5"/>
  <c r="AE26" i="5"/>
  <c r="AE25" i="5"/>
  <c r="AE24" i="5"/>
  <c r="AE23" i="5"/>
  <c r="AE22" i="5"/>
  <c r="AE21" i="5"/>
  <c r="AE20" i="5"/>
  <c r="AE19" i="5"/>
  <c r="AE18" i="5"/>
  <c r="AE17" i="5"/>
  <c r="AE16" i="5"/>
  <c r="AE15" i="5"/>
  <c r="AE14" i="5"/>
  <c r="AE13" i="5"/>
  <c r="AE12" i="5"/>
  <c r="AE11" i="5"/>
  <c r="AE10" i="5"/>
  <c r="AE9" i="5"/>
  <c r="AE8" i="5"/>
  <c r="AE7" i="5"/>
  <c r="AE6" i="5"/>
  <c r="AD45" i="5"/>
  <c r="AD44" i="5"/>
  <c r="AD43" i="5"/>
  <c r="AD42" i="5"/>
  <c r="AD41" i="5"/>
  <c r="AD40" i="5"/>
  <c r="AD39" i="5"/>
  <c r="AD38" i="5"/>
  <c r="AD37" i="5"/>
  <c r="AD36" i="5"/>
  <c r="AD35" i="5"/>
  <c r="AD34" i="5"/>
  <c r="AD33" i="5"/>
  <c r="AD32" i="5"/>
  <c r="AD31" i="5"/>
  <c r="AD30" i="5"/>
  <c r="AD29" i="5"/>
  <c r="AD28" i="5"/>
  <c r="AD27" i="5"/>
  <c r="AD26" i="5"/>
  <c r="AD25" i="5"/>
  <c r="AD24" i="5"/>
  <c r="AD23" i="5"/>
  <c r="AD22" i="5"/>
  <c r="AD21" i="5"/>
  <c r="AD20" i="5"/>
  <c r="AD19" i="5"/>
  <c r="AD18" i="5"/>
  <c r="AD17" i="5"/>
  <c r="AD16" i="5"/>
  <c r="AD15" i="5"/>
  <c r="AD14" i="5"/>
  <c r="AD13" i="5"/>
  <c r="AD12" i="5"/>
  <c r="AD11" i="5"/>
  <c r="AD10" i="5"/>
  <c r="AD9" i="5"/>
  <c r="AD8" i="5"/>
  <c r="AD7" i="5"/>
  <c r="AD6" i="5"/>
  <c r="AC45" i="5"/>
  <c r="AC44" i="5"/>
  <c r="AC43" i="5"/>
  <c r="AC42" i="5"/>
  <c r="AC41" i="5"/>
  <c r="AC40" i="5"/>
  <c r="AC39" i="5"/>
  <c r="AC38" i="5"/>
  <c r="AC37" i="5"/>
  <c r="AC36" i="5"/>
  <c r="AC35" i="5"/>
  <c r="AC34" i="5"/>
  <c r="AC33" i="5"/>
  <c r="AC32" i="5"/>
  <c r="AC31" i="5"/>
  <c r="AC30" i="5"/>
  <c r="AC29" i="5"/>
  <c r="AC28" i="5"/>
  <c r="AC27" i="5"/>
  <c r="AC26" i="5"/>
  <c r="AC25" i="5"/>
  <c r="AC24" i="5"/>
  <c r="AC23" i="5"/>
  <c r="AC22" i="5"/>
  <c r="AC21" i="5"/>
  <c r="AC20" i="5"/>
  <c r="AC19" i="5"/>
  <c r="AC18" i="5"/>
  <c r="AC17" i="5"/>
  <c r="AC16" i="5"/>
  <c r="AC15" i="5"/>
  <c r="AC14" i="5"/>
  <c r="AC13" i="5"/>
  <c r="AC12" i="5"/>
  <c r="AC11" i="5"/>
  <c r="AC10" i="5"/>
  <c r="AC9" i="5"/>
  <c r="AC8" i="5"/>
  <c r="AC7" i="5"/>
  <c r="AC6" i="5"/>
  <c r="AB45" i="5"/>
  <c r="AB44" i="5"/>
  <c r="AB43" i="5"/>
  <c r="AB42" i="5"/>
  <c r="AB41" i="5"/>
  <c r="AB40" i="5"/>
  <c r="AB39" i="5"/>
  <c r="AB38" i="5"/>
  <c r="AB37" i="5"/>
  <c r="AB36" i="5"/>
  <c r="AB35" i="5"/>
  <c r="AB34" i="5"/>
  <c r="AB33" i="5"/>
  <c r="AB32" i="5"/>
  <c r="AB31" i="5"/>
  <c r="AB30" i="5"/>
  <c r="AB29" i="5"/>
  <c r="AB28" i="5"/>
  <c r="AB27" i="5"/>
  <c r="AB26" i="5"/>
  <c r="AB25" i="5"/>
  <c r="AB24" i="5"/>
  <c r="AB23" i="5"/>
  <c r="AB22" i="5"/>
  <c r="AB21" i="5"/>
  <c r="AB20" i="5"/>
  <c r="AB19" i="5"/>
  <c r="AB18" i="5"/>
  <c r="AB17" i="5"/>
  <c r="AB16" i="5"/>
  <c r="AB15" i="5"/>
  <c r="AB14" i="5"/>
  <c r="AB13" i="5"/>
  <c r="AB12" i="5"/>
  <c r="AB11" i="5"/>
  <c r="AB10" i="5"/>
  <c r="AB9" i="5"/>
  <c r="AB8" i="5"/>
  <c r="AB7" i="5"/>
  <c r="AB6" i="5"/>
  <c r="AA45" i="5"/>
  <c r="AA44" i="5"/>
  <c r="AA43" i="5"/>
  <c r="AA42" i="5"/>
  <c r="AA41" i="5"/>
  <c r="AA40" i="5"/>
  <c r="AA39" i="5"/>
  <c r="AA38" i="5"/>
  <c r="AA37" i="5"/>
  <c r="AA36" i="5"/>
  <c r="AA35" i="5"/>
  <c r="AA34" i="5"/>
  <c r="AA33" i="5"/>
  <c r="AA32" i="5"/>
  <c r="AA31" i="5"/>
  <c r="AA30" i="5"/>
  <c r="AA29" i="5"/>
  <c r="AA28" i="5"/>
  <c r="AA27" i="5"/>
  <c r="AA26" i="5"/>
  <c r="AA25" i="5"/>
  <c r="AA24" i="5"/>
  <c r="AA23" i="5"/>
  <c r="AA22" i="5"/>
  <c r="AA21" i="5"/>
  <c r="AA20" i="5"/>
  <c r="AA19" i="5"/>
  <c r="AA18" i="5"/>
  <c r="AA17" i="5"/>
  <c r="AA16" i="5"/>
  <c r="AA15" i="5"/>
  <c r="AA14" i="5"/>
  <c r="AA13" i="5"/>
  <c r="AA12" i="5"/>
  <c r="AA11" i="5"/>
  <c r="AA10" i="5"/>
  <c r="AA9" i="5"/>
  <c r="AA8" i="5"/>
  <c r="AA7" i="5"/>
  <c r="AA6" i="5"/>
  <c r="Y45" i="5"/>
  <c r="Y44" i="5"/>
  <c r="Y43" i="5"/>
  <c r="Y42" i="5"/>
  <c r="Y41" i="5"/>
  <c r="Y40" i="5"/>
  <c r="Y39" i="5"/>
  <c r="Y38" i="5"/>
  <c r="Y37" i="5"/>
  <c r="Y36" i="5"/>
  <c r="Y35" i="5"/>
  <c r="Y34" i="5"/>
  <c r="Y33" i="5"/>
  <c r="Y32" i="5"/>
  <c r="Y31" i="5"/>
  <c r="Y30" i="5"/>
  <c r="Y29" i="5"/>
  <c r="Y28" i="5"/>
  <c r="Y27" i="5"/>
  <c r="Y26" i="5"/>
  <c r="Y25" i="5"/>
  <c r="Y24" i="5"/>
  <c r="Y23" i="5"/>
  <c r="Y22" i="5"/>
  <c r="Y21" i="5"/>
  <c r="Y20" i="5"/>
  <c r="Y19" i="5"/>
  <c r="Y18" i="5"/>
  <c r="Y17" i="5"/>
  <c r="Y16" i="5"/>
  <c r="Y15" i="5"/>
  <c r="Y14" i="5"/>
  <c r="Y13" i="5"/>
  <c r="Y12" i="5"/>
  <c r="Y11" i="5"/>
  <c r="Y10" i="5"/>
  <c r="Y9" i="5"/>
  <c r="Y8" i="5"/>
  <c r="Y7" i="5"/>
  <c r="Y6" i="5"/>
  <c r="AI43" i="1"/>
  <c r="AI42" i="1"/>
  <c r="AI41" i="1"/>
  <c r="AI40" i="1"/>
  <c r="AI39" i="1"/>
  <c r="AI38" i="1"/>
  <c r="AI37" i="1"/>
  <c r="AI36" i="1"/>
  <c r="AI35" i="1"/>
  <c r="AI34" i="1"/>
  <c r="AI33" i="1"/>
  <c r="AI32" i="1"/>
  <c r="AI31" i="1"/>
  <c r="AI30" i="1"/>
  <c r="AI29" i="1"/>
  <c r="AI28" i="1"/>
  <c r="AI27" i="1"/>
  <c r="AI26" i="1"/>
  <c r="AI25" i="1"/>
  <c r="AI24" i="1"/>
  <c r="AI23" i="1"/>
  <c r="AI22" i="1"/>
  <c r="AI21" i="1"/>
  <c r="AI20" i="1"/>
  <c r="AI19" i="1"/>
  <c r="AH43" i="1"/>
  <c r="AH42" i="1"/>
  <c r="AH41" i="1"/>
  <c r="AH40" i="1"/>
  <c r="AH39" i="1"/>
  <c r="AH38" i="1"/>
  <c r="AH37" i="1"/>
  <c r="AH36" i="1"/>
  <c r="AH35" i="1"/>
  <c r="AH34" i="1"/>
  <c r="AH33" i="1"/>
  <c r="AH32" i="1"/>
  <c r="AH31" i="1"/>
  <c r="AH30" i="1"/>
  <c r="AH29" i="1"/>
  <c r="AH28" i="1"/>
  <c r="AH27" i="1"/>
  <c r="AH26" i="1"/>
  <c r="AH25" i="1"/>
  <c r="AH24" i="1"/>
  <c r="AH23" i="1"/>
  <c r="AH22" i="1"/>
  <c r="AH21" i="1"/>
  <c r="AH20" i="1"/>
  <c r="AH19" i="1"/>
  <c r="AG43" i="1"/>
  <c r="AG42" i="1"/>
  <c r="AG41" i="1"/>
  <c r="AG40" i="1"/>
  <c r="AG39" i="1"/>
  <c r="AG38" i="1"/>
  <c r="AG37" i="1"/>
  <c r="AG36" i="1"/>
  <c r="AG35" i="1"/>
  <c r="AG34" i="1"/>
  <c r="AG33" i="1"/>
  <c r="AG32" i="1"/>
  <c r="AG31" i="1"/>
  <c r="AG30" i="1"/>
  <c r="AG29" i="1"/>
  <c r="AG28" i="1"/>
  <c r="AG27" i="1"/>
  <c r="AG26" i="1"/>
  <c r="AG25" i="1"/>
  <c r="AG24" i="1"/>
  <c r="AG23" i="1"/>
  <c r="AG22" i="1"/>
  <c r="AG21" i="1"/>
  <c r="AG20" i="1"/>
  <c r="AG19" i="1"/>
  <c r="AF43" i="1"/>
  <c r="AF42" i="1"/>
  <c r="AF41" i="1"/>
  <c r="AF40" i="1"/>
  <c r="AF39" i="1"/>
  <c r="AF38" i="1"/>
  <c r="AF37" i="1"/>
  <c r="AF36" i="1"/>
  <c r="AF35" i="1"/>
  <c r="AF34" i="1"/>
  <c r="AF33" i="1"/>
  <c r="AF32" i="1"/>
  <c r="AF31" i="1"/>
  <c r="AF30" i="1"/>
  <c r="AF29" i="1"/>
  <c r="AF28" i="1"/>
  <c r="AF27" i="1"/>
  <c r="AF26" i="1"/>
  <c r="AF25" i="1"/>
  <c r="AF24" i="1"/>
  <c r="AF23" i="1"/>
  <c r="AF22" i="1"/>
  <c r="AF21" i="1"/>
  <c r="AF20" i="1"/>
  <c r="AF19" i="1"/>
  <c r="AE43" i="1"/>
  <c r="AE42" i="1"/>
  <c r="AE41" i="1"/>
  <c r="AE40" i="1"/>
  <c r="AE39" i="1"/>
  <c r="AE38" i="1"/>
  <c r="AE37" i="1"/>
  <c r="AE36" i="1"/>
  <c r="AE35" i="1"/>
  <c r="AE34" i="1"/>
  <c r="AE33" i="1"/>
  <c r="AE32" i="1"/>
  <c r="AE31" i="1"/>
  <c r="AE30" i="1"/>
  <c r="AE29" i="1"/>
  <c r="AE28" i="1"/>
  <c r="AE27" i="1"/>
  <c r="AE26" i="1"/>
  <c r="AE25" i="1"/>
  <c r="AE24" i="1"/>
  <c r="AE23" i="1"/>
  <c r="AE22" i="1"/>
  <c r="AE21" i="1"/>
  <c r="AE20" i="1"/>
  <c r="AE19" i="1"/>
  <c r="AD43" i="1"/>
  <c r="AD42" i="1"/>
  <c r="AD41" i="1"/>
  <c r="AD40" i="1"/>
  <c r="AD39" i="1"/>
  <c r="AD38" i="1"/>
  <c r="AD37" i="1"/>
  <c r="AD36" i="1"/>
  <c r="AD35" i="1"/>
  <c r="AD34" i="1"/>
  <c r="AD33" i="1"/>
  <c r="AD32" i="1"/>
  <c r="AD31" i="1"/>
  <c r="AD30" i="1"/>
  <c r="AD29" i="1"/>
  <c r="AD28" i="1"/>
  <c r="AD27" i="1"/>
  <c r="AD26" i="1"/>
  <c r="AD25" i="1"/>
  <c r="AD24" i="1"/>
  <c r="AD23" i="1"/>
  <c r="AD22" i="1"/>
  <c r="AD21" i="1"/>
  <c r="AD20" i="1"/>
  <c r="AD19" i="1"/>
  <c r="AC43" i="1"/>
  <c r="AC42" i="1"/>
  <c r="AC41" i="1"/>
  <c r="AC40" i="1"/>
  <c r="AC39" i="1"/>
  <c r="AC38" i="1"/>
  <c r="AC37" i="1"/>
  <c r="AC36" i="1"/>
  <c r="AC35" i="1"/>
  <c r="AC34" i="1"/>
  <c r="AC33" i="1"/>
  <c r="AC32" i="1"/>
  <c r="AC31" i="1"/>
  <c r="AC30" i="1"/>
  <c r="AC29" i="1"/>
  <c r="AC28" i="1"/>
  <c r="AC27" i="1"/>
  <c r="AC26" i="1"/>
  <c r="AC25" i="1"/>
  <c r="AC24" i="1"/>
  <c r="AC23" i="1"/>
  <c r="AC22" i="1"/>
  <c r="AC21" i="1"/>
  <c r="AC20" i="1"/>
  <c r="AC19" i="1"/>
  <c r="AB43" i="1"/>
  <c r="AB42" i="1"/>
  <c r="AB41" i="1"/>
  <c r="AB40" i="1"/>
  <c r="AB39" i="1"/>
  <c r="AB38" i="1"/>
  <c r="AB37" i="1"/>
  <c r="AB36" i="1"/>
  <c r="AB35" i="1"/>
  <c r="AB34" i="1"/>
  <c r="AB33" i="1"/>
  <c r="AB32" i="1"/>
  <c r="AB31" i="1"/>
  <c r="AB30" i="1"/>
  <c r="AB29" i="1"/>
  <c r="AB28" i="1"/>
  <c r="AB27" i="1"/>
  <c r="AB26" i="1"/>
  <c r="AB25" i="1"/>
  <c r="AB24" i="1"/>
  <c r="AB23" i="1"/>
  <c r="AB22" i="1"/>
  <c r="AB21" i="1"/>
  <c r="AB20" i="1"/>
  <c r="AB19" i="1"/>
  <c r="AA43" i="1"/>
  <c r="AA42" i="1"/>
  <c r="AA41" i="1"/>
  <c r="AA40" i="1"/>
  <c r="AA39" i="1"/>
  <c r="AA38" i="1"/>
  <c r="AA37" i="1"/>
  <c r="AA36" i="1"/>
  <c r="AA35" i="1"/>
  <c r="AA34" i="1"/>
  <c r="AA33" i="1"/>
  <c r="AA32" i="1"/>
  <c r="AA31" i="1"/>
  <c r="AA30" i="1"/>
  <c r="AA29" i="1"/>
  <c r="AA28" i="1"/>
  <c r="AA27" i="1"/>
  <c r="AA26" i="1"/>
  <c r="AA25" i="1"/>
  <c r="AA24" i="1"/>
  <c r="AA23" i="1"/>
  <c r="AA22" i="1"/>
  <c r="AA21" i="1"/>
  <c r="AA20" i="1"/>
  <c r="AA19" i="1"/>
  <c r="Z43" i="1"/>
  <c r="Z42" i="1"/>
  <c r="Z41" i="1"/>
  <c r="Z40" i="1"/>
  <c r="Z39" i="1"/>
  <c r="Z38" i="1"/>
  <c r="Z37" i="1"/>
  <c r="Z36" i="1"/>
  <c r="Z35" i="1"/>
  <c r="Z34" i="1"/>
  <c r="Z33" i="1"/>
  <c r="Z32" i="1"/>
  <c r="Z31" i="1"/>
  <c r="Z30" i="1"/>
  <c r="Z29" i="1"/>
  <c r="Z28" i="1"/>
  <c r="Z27" i="1"/>
  <c r="Z26" i="1"/>
  <c r="Z25" i="1"/>
  <c r="Z24" i="1"/>
  <c r="Z23" i="1"/>
  <c r="Z22" i="1"/>
  <c r="Z21" i="1"/>
  <c r="Z20" i="1"/>
  <c r="Z19" i="1"/>
  <c r="Y43" i="1"/>
  <c r="Y42" i="1"/>
  <c r="Y41" i="1"/>
  <c r="Y40" i="1"/>
  <c r="Y39" i="1"/>
  <c r="Y38" i="1"/>
  <c r="Y37" i="1"/>
  <c r="Y36" i="1"/>
  <c r="Y35" i="1"/>
  <c r="Y34" i="1"/>
  <c r="Y33" i="1"/>
  <c r="Y32" i="1"/>
  <c r="Y31" i="1"/>
  <c r="Y30" i="1"/>
  <c r="Y29" i="1"/>
  <c r="Y28" i="1"/>
  <c r="Y27" i="1"/>
  <c r="Y26" i="1"/>
  <c r="Y25" i="1"/>
  <c r="Y24" i="1"/>
  <c r="Y23" i="1"/>
  <c r="Y22" i="1"/>
  <c r="Y21" i="1"/>
  <c r="Y20" i="1"/>
  <c r="Y19" i="1"/>
  <c r="X43" i="1"/>
  <c r="W43" i="1"/>
  <c r="V43" i="1"/>
  <c r="U43" i="1"/>
  <c r="T43" i="1"/>
  <c r="S43" i="1"/>
  <c r="R43" i="1"/>
  <c r="Q43" i="1"/>
  <c r="X42" i="1"/>
  <c r="W42" i="1"/>
  <c r="V42" i="1"/>
  <c r="U42" i="1"/>
  <c r="T42" i="1"/>
  <c r="S42" i="1"/>
  <c r="R42" i="1"/>
  <c r="Q42" i="1"/>
  <c r="X41" i="1"/>
  <c r="W41" i="1"/>
  <c r="V41" i="1"/>
  <c r="U41" i="1"/>
  <c r="T41" i="1"/>
  <c r="S41" i="1"/>
  <c r="R41" i="1"/>
  <c r="Q41" i="1"/>
  <c r="X40" i="1"/>
  <c r="W40" i="1"/>
  <c r="V40" i="1"/>
  <c r="U40" i="1"/>
  <c r="T40" i="1"/>
  <c r="S40" i="1"/>
  <c r="R40" i="1"/>
  <c r="Q40" i="1"/>
  <c r="X39" i="1"/>
  <c r="W39" i="1"/>
  <c r="V39" i="1"/>
  <c r="U39" i="1"/>
  <c r="T39" i="1"/>
  <c r="S39" i="1"/>
  <c r="R39" i="1"/>
  <c r="Q39" i="1"/>
  <c r="X38" i="1"/>
  <c r="W38" i="1"/>
  <c r="V38" i="1"/>
  <c r="U38" i="1"/>
  <c r="T38" i="1"/>
  <c r="S38" i="1"/>
  <c r="R38" i="1"/>
  <c r="Q38" i="1"/>
  <c r="X37" i="1"/>
  <c r="W37" i="1"/>
  <c r="V37" i="1"/>
  <c r="U37" i="1"/>
  <c r="T37" i="1"/>
  <c r="S37" i="1"/>
  <c r="R37" i="1"/>
  <c r="Q37" i="1"/>
  <c r="X36" i="1"/>
  <c r="W36" i="1"/>
  <c r="V36" i="1"/>
  <c r="U36" i="1"/>
  <c r="T36" i="1"/>
  <c r="S36" i="1"/>
  <c r="R36" i="1"/>
  <c r="Q36" i="1"/>
  <c r="X35" i="1"/>
  <c r="W35" i="1"/>
  <c r="V35" i="1"/>
  <c r="U35" i="1"/>
  <c r="T35" i="1"/>
  <c r="S35" i="1"/>
  <c r="R35" i="1"/>
  <c r="Q35" i="1"/>
  <c r="X34" i="1"/>
  <c r="W34" i="1"/>
  <c r="V34" i="1"/>
  <c r="U34" i="1"/>
  <c r="T34" i="1"/>
  <c r="S34" i="1"/>
  <c r="R34" i="1"/>
  <c r="Q34" i="1"/>
  <c r="X33" i="1"/>
  <c r="W33" i="1"/>
  <c r="V33" i="1"/>
  <c r="U33" i="1"/>
  <c r="T33" i="1"/>
  <c r="S33" i="1"/>
  <c r="R33" i="1"/>
  <c r="Q33" i="1"/>
  <c r="X32" i="1"/>
  <c r="W32" i="1"/>
  <c r="V32" i="1"/>
  <c r="U32" i="1"/>
  <c r="T32" i="1"/>
  <c r="S32" i="1"/>
  <c r="R32" i="1"/>
  <c r="Q32" i="1"/>
  <c r="X31" i="1"/>
  <c r="W31" i="1"/>
  <c r="V31" i="1"/>
  <c r="U31" i="1"/>
  <c r="T31" i="1"/>
  <c r="S31" i="1"/>
  <c r="R31" i="1"/>
  <c r="Q31" i="1"/>
  <c r="X30" i="1"/>
  <c r="W30" i="1"/>
  <c r="V30" i="1"/>
  <c r="U30" i="1"/>
  <c r="T30" i="1"/>
  <c r="S30" i="1"/>
  <c r="R30" i="1"/>
  <c r="Q30" i="1"/>
  <c r="X29" i="1"/>
  <c r="W29" i="1"/>
  <c r="V29" i="1"/>
  <c r="U29" i="1"/>
  <c r="T29" i="1"/>
  <c r="S29" i="1"/>
  <c r="R29" i="1"/>
  <c r="Q29" i="1"/>
  <c r="X28" i="1"/>
  <c r="W28" i="1"/>
  <c r="V28" i="1"/>
  <c r="U28" i="1"/>
  <c r="T28" i="1"/>
  <c r="S28" i="1"/>
  <c r="R28" i="1"/>
  <c r="Q28" i="1"/>
  <c r="X27" i="1"/>
  <c r="W27" i="1"/>
  <c r="V27" i="1"/>
  <c r="U27" i="1"/>
  <c r="T27" i="1"/>
  <c r="S27" i="1"/>
  <c r="R27" i="1"/>
  <c r="Q27" i="1"/>
  <c r="X26" i="1"/>
  <c r="W26" i="1"/>
  <c r="V26" i="1"/>
  <c r="U26" i="1"/>
  <c r="T26" i="1"/>
  <c r="S26" i="1"/>
  <c r="R26" i="1"/>
  <c r="Q26" i="1"/>
  <c r="X25" i="1"/>
  <c r="W25" i="1"/>
  <c r="V25" i="1"/>
  <c r="U25" i="1"/>
  <c r="T25" i="1"/>
  <c r="S25" i="1"/>
  <c r="R25" i="1"/>
  <c r="Q25" i="1"/>
  <c r="X24" i="1"/>
  <c r="W24" i="1"/>
  <c r="V24" i="1"/>
  <c r="U24" i="1"/>
  <c r="T24" i="1"/>
  <c r="S24" i="1"/>
  <c r="R24" i="1"/>
  <c r="Q24" i="1"/>
  <c r="X23" i="1"/>
  <c r="W23" i="1"/>
  <c r="V23" i="1"/>
  <c r="U23" i="1"/>
  <c r="T23" i="1"/>
  <c r="S23" i="1"/>
  <c r="R23" i="1"/>
  <c r="Q23" i="1"/>
  <c r="X22" i="1"/>
  <c r="W22" i="1"/>
  <c r="V22" i="1"/>
  <c r="U22" i="1"/>
  <c r="T22" i="1"/>
  <c r="S22" i="1"/>
  <c r="R22" i="1"/>
  <c r="Q22" i="1"/>
  <c r="X21" i="1"/>
  <c r="W21" i="1"/>
  <c r="V21" i="1"/>
  <c r="U21" i="1"/>
  <c r="T21" i="1"/>
  <c r="S21" i="1"/>
  <c r="R21" i="1"/>
  <c r="Q21" i="1"/>
  <c r="X20" i="1"/>
  <c r="W20" i="1"/>
  <c r="V20" i="1"/>
  <c r="U20" i="1"/>
  <c r="T20" i="1"/>
  <c r="S20" i="1"/>
  <c r="R20" i="1"/>
  <c r="Q20" i="1"/>
  <c r="X19" i="1"/>
  <c r="W19" i="1"/>
  <c r="V19" i="1"/>
  <c r="U19" i="1"/>
  <c r="T19" i="1"/>
  <c r="S19" i="1"/>
  <c r="R19" i="1"/>
  <c r="Q19" i="1"/>
  <c r="V7" i="6"/>
  <c r="V8" i="6"/>
  <c r="V9" i="6"/>
  <c r="V10" i="6"/>
  <c r="V11" i="6"/>
  <c r="V12" i="6"/>
  <c r="V13" i="6"/>
  <c r="V14" i="6"/>
  <c r="V15" i="6"/>
  <c r="V16" i="6"/>
  <c r="V17" i="6"/>
  <c r="V18" i="6"/>
  <c r="V19" i="6"/>
  <c r="V20" i="6"/>
  <c r="V21" i="6"/>
  <c r="V22" i="6"/>
  <c r="V23" i="6"/>
  <c r="V24" i="6"/>
  <c r="V25" i="6"/>
  <c r="V26" i="6"/>
  <c r="V27" i="6"/>
  <c r="V28" i="6"/>
  <c r="V29" i="6"/>
  <c r="V30" i="6"/>
  <c r="V31" i="6"/>
  <c r="V32" i="6"/>
  <c r="V33" i="6"/>
  <c r="V34" i="6"/>
  <c r="V35" i="6"/>
  <c r="V36" i="6"/>
  <c r="V37" i="6"/>
  <c r="V38" i="6"/>
  <c r="V39" i="6"/>
  <c r="V40" i="6"/>
  <c r="V41" i="6"/>
  <c r="V42" i="6"/>
  <c r="V43" i="6"/>
  <c r="V44" i="6"/>
  <c r="V45" i="6"/>
  <c r="V6" i="6"/>
  <c r="V7" i="5"/>
  <c r="V8" i="5"/>
  <c r="V9" i="5"/>
  <c r="V10" i="5"/>
  <c r="V11" i="5"/>
  <c r="V12" i="5"/>
  <c r="V13" i="5"/>
  <c r="V14" i="5"/>
  <c r="V15" i="5"/>
  <c r="V16" i="5"/>
  <c r="V17" i="5"/>
  <c r="V18" i="5"/>
  <c r="V19" i="5"/>
  <c r="V20" i="5"/>
  <c r="V21" i="5"/>
  <c r="V22" i="5"/>
  <c r="V23" i="5"/>
  <c r="V24" i="5"/>
  <c r="V25" i="5"/>
  <c r="V26" i="5"/>
  <c r="V27" i="5"/>
  <c r="V28" i="5"/>
  <c r="V29" i="5"/>
  <c r="V30" i="5"/>
  <c r="V31" i="5"/>
  <c r="V32" i="5"/>
  <c r="V33" i="5"/>
  <c r="V34" i="5"/>
  <c r="V35" i="5"/>
  <c r="V36" i="5"/>
  <c r="V37" i="5"/>
  <c r="V38" i="5"/>
  <c r="V39" i="5"/>
  <c r="V40" i="5"/>
  <c r="V41" i="5"/>
  <c r="V42" i="5"/>
  <c r="V43" i="5"/>
  <c r="V44" i="5"/>
  <c r="V45" i="5"/>
  <c r="V6" i="5"/>
  <c r="W45" i="6"/>
  <c r="W44" i="6"/>
  <c r="W43" i="6"/>
  <c r="W42" i="6"/>
  <c r="W41" i="6"/>
  <c r="W40" i="6"/>
  <c r="W39" i="6"/>
  <c r="W38" i="6"/>
  <c r="W37" i="6"/>
  <c r="W36" i="6"/>
  <c r="W35" i="6"/>
  <c r="W34" i="6"/>
  <c r="W33" i="6"/>
  <c r="W32" i="6"/>
  <c r="W31" i="6"/>
  <c r="W30" i="6"/>
  <c r="W29" i="6"/>
  <c r="W28" i="6"/>
  <c r="W27" i="6"/>
  <c r="W26" i="6"/>
  <c r="W25" i="6"/>
  <c r="W24" i="6"/>
  <c r="W23" i="6"/>
  <c r="W22" i="6"/>
  <c r="W21" i="6"/>
  <c r="W20" i="6"/>
  <c r="W19" i="6"/>
  <c r="W18" i="6"/>
  <c r="W17" i="6"/>
  <c r="W16" i="6"/>
  <c r="W15" i="6"/>
  <c r="W14" i="6"/>
  <c r="W13" i="6"/>
  <c r="W12" i="6"/>
  <c r="W11" i="6"/>
  <c r="W10" i="6"/>
  <c r="W9" i="6"/>
  <c r="W8" i="6"/>
  <c r="W7" i="6"/>
  <c r="W6" i="6"/>
  <c r="W45" i="5"/>
  <c r="W44" i="5"/>
  <c r="W43" i="5"/>
  <c r="W42" i="5"/>
  <c r="W41" i="5"/>
  <c r="W40" i="5"/>
  <c r="W39" i="5"/>
  <c r="W38" i="5"/>
  <c r="W37" i="5"/>
  <c r="W36" i="5"/>
  <c r="W35" i="5"/>
  <c r="W34" i="5"/>
  <c r="W33" i="5"/>
  <c r="W32" i="5"/>
  <c r="W31" i="5"/>
  <c r="W30" i="5"/>
  <c r="W29" i="5"/>
  <c r="W28" i="5"/>
  <c r="W27" i="5"/>
  <c r="W26" i="5"/>
  <c r="W25" i="5"/>
  <c r="W24" i="5"/>
  <c r="W23" i="5"/>
  <c r="W22" i="5"/>
  <c r="W21" i="5"/>
  <c r="W20" i="5"/>
  <c r="W19" i="5"/>
  <c r="W18" i="5"/>
  <c r="W17" i="5"/>
  <c r="W16" i="5"/>
  <c r="W15" i="5"/>
  <c r="W14" i="5"/>
  <c r="W13" i="5"/>
  <c r="W12" i="5"/>
  <c r="W11" i="5"/>
  <c r="W10" i="5"/>
  <c r="W9" i="5"/>
  <c r="W8" i="5"/>
  <c r="W7" i="5"/>
  <c r="W6" i="5"/>
  <c r="X45" i="6"/>
  <c r="X44" i="6"/>
  <c r="X43" i="6"/>
  <c r="X42" i="6"/>
  <c r="X41" i="6"/>
  <c r="X40" i="6"/>
  <c r="X39" i="6"/>
  <c r="X38" i="6"/>
  <c r="X37" i="6"/>
  <c r="X36" i="6"/>
  <c r="X35" i="6"/>
  <c r="X34" i="6"/>
  <c r="X33" i="6"/>
  <c r="X32" i="6"/>
  <c r="X31" i="6"/>
  <c r="X30" i="6"/>
  <c r="X29" i="6"/>
  <c r="X28" i="6"/>
  <c r="X27" i="6"/>
  <c r="X26" i="6"/>
  <c r="X25" i="6"/>
  <c r="X24" i="6"/>
  <c r="X23" i="6"/>
  <c r="X22" i="6"/>
  <c r="X21" i="6"/>
  <c r="X20" i="6"/>
  <c r="X19" i="6"/>
  <c r="X18" i="6"/>
  <c r="X17" i="6"/>
  <c r="X16" i="6"/>
  <c r="X15" i="6"/>
  <c r="X14" i="6"/>
  <c r="X13" i="6"/>
  <c r="X12" i="6"/>
  <c r="X11" i="6"/>
  <c r="X10" i="6"/>
  <c r="X9" i="6"/>
  <c r="X8" i="6"/>
  <c r="X7" i="6"/>
  <c r="X6" i="6"/>
  <c r="U45" i="6"/>
  <c r="U44" i="6"/>
  <c r="U43" i="6"/>
  <c r="U42" i="6"/>
  <c r="U41" i="6"/>
  <c r="U40" i="6"/>
  <c r="U39" i="6"/>
  <c r="U38" i="6"/>
  <c r="U37" i="6"/>
  <c r="U36" i="6"/>
  <c r="U35" i="6"/>
  <c r="U34" i="6"/>
  <c r="U33" i="6"/>
  <c r="U32" i="6"/>
  <c r="U31" i="6"/>
  <c r="U30" i="6"/>
  <c r="U29" i="6"/>
  <c r="U28" i="6"/>
  <c r="U27" i="6"/>
  <c r="U26" i="6"/>
  <c r="U25" i="6"/>
  <c r="U24" i="6"/>
  <c r="U23" i="6"/>
  <c r="U22" i="6"/>
  <c r="U21" i="6"/>
  <c r="U20" i="6"/>
  <c r="U19" i="6"/>
  <c r="U18" i="6"/>
  <c r="U17" i="6"/>
  <c r="U16" i="6"/>
  <c r="U15" i="6"/>
  <c r="U14" i="6"/>
  <c r="U13" i="6"/>
  <c r="U12" i="6"/>
  <c r="U11" i="6"/>
  <c r="U10" i="6"/>
  <c r="U9" i="6"/>
  <c r="U8" i="6"/>
  <c r="U7" i="6"/>
  <c r="U6" i="6"/>
  <c r="X45" i="5"/>
  <c r="X44" i="5"/>
  <c r="X43" i="5"/>
  <c r="X42" i="5"/>
  <c r="X41" i="5"/>
  <c r="X40" i="5"/>
  <c r="X39" i="5"/>
  <c r="X38" i="5"/>
  <c r="X37" i="5"/>
  <c r="X36" i="5"/>
  <c r="X35" i="5"/>
  <c r="X34" i="5"/>
  <c r="X33" i="5"/>
  <c r="X32" i="5"/>
  <c r="X31" i="5"/>
  <c r="X30" i="5"/>
  <c r="X29" i="5"/>
  <c r="X28" i="5"/>
  <c r="X27" i="5"/>
  <c r="X26" i="5"/>
  <c r="X25" i="5"/>
  <c r="X24" i="5"/>
  <c r="X23" i="5"/>
  <c r="X22" i="5"/>
  <c r="X21" i="5"/>
  <c r="X20" i="5"/>
  <c r="X19" i="5"/>
  <c r="X18" i="5"/>
  <c r="X17" i="5"/>
  <c r="X16" i="5"/>
  <c r="X15" i="5"/>
  <c r="X14" i="5"/>
  <c r="X13" i="5"/>
  <c r="X12" i="5"/>
  <c r="X11" i="5"/>
  <c r="X10" i="5"/>
  <c r="X9" i="5"/>
  <c r="X8" i="5"/>
  <c r="X7" i="5"/>
  <c r="X6" i="5"/>
  <c r="U45" i="5"/>
  <c r="U44" i="5"/>
  <c r="U43" i="5"/>
  <c r="U42" i="5"/>
  <c r="U41" i="5"/>
  <c r="U40" i="5"/>
  <c r="U39" i="5"/>
  <c r="U38" i="5"/>
  <c r="U37" i="5"/>
  <c r="U36" i="5"/>
  <c r="U35" i="5"/>
  <c r="U34" i="5"/>
  <c r="U33" i="5"/>
  <c r="U32" i="5"/>
  <c r="U31" i="5"/>
  <c r="U30" i="5"/>
  <c r="U29" i="5"/>
  <c r="U28" i="5"/>
  <c r="U27" i="5"/>
  <c r="U26" i="5"/>
  <c r="U25" i="5"/>
  <c r="U24" i="5"/>
  <c r="U23" i="5"/>
  <c r="U22" i="5"/>
  <c r="U21" i="5"/>
  <c r="U20" i="5"/>
  <c r="U19" i="5"/>
  <c r="U18" i="5"/>
  <c r="U17" i="5"/>
  <c r="U16" i="5"/>
  <c r="U15" i="5"/>
  <c r="U14" i="5"/>
  <c r="U13" i="5"/>
  <c r="U12" i="5"/>
  <c r="U11" i="5"/>
  <c r="U10" i="5"/>
  <c r="U9" i="5"/>
  <c r="U8" i="5"/>
  <c r="U7" i="5"/>
  <c r="U6" i="5"/>
  <c r="BF19" i="1" l="1"/>
  <c r="M19" i="1" s="1"/>
  <c r="N19" i="1" s="1"/>
  <c r="BH19" i="1" s="1"/>
  <c r="J11" i="1"/>
  <c r="T45" i="6"/>
  <c r="S45" i="6"/>
  <c r="R45" i="6"/>
  <c r="Q45" i="6"/>
  <c r="T44" i="6"/>
  <c r="S44" i="6"/>
  <c r="R44" i="6"/>
  <c r="Q44" i="6"/>
  <c r="T43" i="6"/>
  <c r="S43" i="6"/>
  <c r="R43" i="6"/>
  <c r="Q43" i="6"/>
  <c r="T42" i="6"/>
  <c r="S42" i="6"/>
  <c r="R42" i="6"/>
  <c r="Q42" i="6"/>
  <c r="T41" i="6"/>
  <c r="S41" i="6"/>
  <c r="R41" i="6"/>
  <c r="Q41" i="6"/>
  <c r="T40" i="6"/>
  <c r="S40" i="6"/>
  <c r="R40" i="6"/>
  <c r="Q40" i="6"/>
  <c r="T39" i="6"/>
  <c r="S39" i="6"/>
  <c r="R39" i="6"/>
  <c r="Q39" i="6"/>
  <c r="T38" i="6"/>
  <c r="S38" i="6"/>
  <c r="R38" i="6"/>
  <c r="Q38" i="6"/>
  <c r="T37" i="6"/>
  <c r="S37" i="6"/>
  <c r="R37" i="6"/>
  <c r="Q37" i="6"/>
  <c r="T36" i="6"/>
  <c r="S36" i="6"/>
  <c r="R36" i="6"/>
  <c r="Q36" i="6"/>
  <c r="T35" i="6"/>
  <c r="S35" i="6"/>
  <c r="R35" i="6"/>
  <c r="Q35" i="6"/>
  <c r="T34" i="6"/>
  <c r="S34" i="6"/>
  <c r="R34" i="6"/>
  <c r="Q34" i="6"/>
  <c r="T33" i="6"/>
  <c r="S33" i="6"/>
  <c r="R33" i="6"/>
  <c r="Q33" i="6"/>
  <c r="T32" i="6"/>
  <c r="S32" i="6"/>
  <c r="R32" i="6"/>
  <c r="Q32" i="6"/>
  <c r="T31" i="6"/>
  <c r="S31" i="6"/>
  <c r="R31" i="6"/>
  <c r="Q31" i="6"/>
  <c r="T30" i="6"/>
  <c r="S30" i="6"/>
  <c r="R30" i="6"/>
  <c r="Q30" i="6"/>
  <c r="T29" i="6"/>
  <c r="S29" i="6"/>
  <c r="R29" i="6"/>
  <c r="Q29" i="6"/>
  <c r="T28" i="6"/>
  <c r="S28" i="6"/>
  <c r="R28" i="6"/>
  <c r="Q28" i="6"/>
  <c r="T27" i="6"/>
  <c r="S27" i="6"/>
  <c r="R27" i="6"/>
  <c r="Q27" i="6"/>
  <c r="T26" i="6"/>
  <c r="S26" i="6"/>
  <c r="R26" i="6"/>
  <c r="Q26" i="6"/>
  <c r="T25" i="6"/>
  <c r="S25" i="6"/>
  <c r="R25" i="6"/>
  <c r="Q25" i="6"/>
  <c r="T24" i="6"/>
  <c r="S24" i="6"/>
  <c r="R24" i="6"/>
  <c r="Q24" i="6"/>
  <c r="T23" i="6"/>
  <c r="S23" i="6"/>
  <c r="R23" i="6"/>
  <c r="Q23" i="6"/>
  <c r="T22" i="6"/>
  <c r="S22" i="6"/>
  <c r="R22" i="6"/>
  <c r="Q22" i="6"/>
  <c r="T21" i="6"/>
  <c r="S21" i="6"/>
  <c r="R21" i="6"/>
  <c r="Q21" i="6"/>
  <c r="T20" i="6"/>
  <c r="S20" i="6"/>
  <c r="R20" i="6"/>
  <c r="Q20" i="6"/>
  <c r="T19" i="6"/>
  <c r="S19" i="6"/>
  <c r="R19" i="6"/>
  <c r="Q19" i="6"/>
  <c r="T18" i="6"/>
  <c r="S18" i="6"/>
  <c r="R18" i="6"/>
  <c r="Q18" i="6"/>
  <c r="T17" i="6"/>
  <c r="S17" i="6"/>
  <c r="R17" i="6"/>
  <c r="Q17" i="6"/>
  <c r="T16" i="6"/>
  <c r="S16" i="6"/>
  <c r="R16" i="6"/>
  <c r="Q16" i="6"/>
  <c r="T15" i="6"/>
  <c r="S15" i="6"/>
  <c r="R15" i="6"/>
  <c r="Q15" i="6"/>
  <c r="T14" i="6"/>
  <c r="S14" i="6"/>
  <c r="R14" i="6"/>
  <c r="Q14" i="6"/>
  <c r="T13" i="6"/>
  <c r="S13" i="6"/>
  <c r="R13" i="6"/>
  <c r="Q13" i="6"/>
  <c r="T12" i="6"/>
  <c r="S12" i="6"/>
  <c r="R12" i="6"/>
  <c r="Q12" i="6"/>
  <c r="T11" i="6"/>
  <c r="S11" i="6"/>
  <c r="R11" i="6"/>
  <c r="Q11" i="6"/>
  <c r="T10" i="6"/>
  <c r="S10" i="6"/>
  <c r="R10" i="6"/>
  <c r="Q10" i="6"/>
  <c r="T9" i="6"/>
  <c r="S9" i="6"/>
  <c r="R9" i="6"/>
  <c r="Q9" i="6"/>
  <c r="T8" i="6"/>
  <c r="S8" i="6"/>
  <c r="R8" i="6"/>
  <c r="Q8" i="6"/>
  <c r="T7" i="6"/>
  <c r="S7" i="6"/>
  <c r="R7" i="6"/>
  <c r="Q7" i="6"/>
  <c r="T6" i="6"/>
  <c r="S6" i="6"/>
  <c r="R6" i="6"/>
  <c r="Q6" i="6"/>
  <c r="T45" i="5"/>
  <c r="S45" i="5"/>
  <c r="R45" i="5"/>
  <c r="Q45" i="5"/>
  <c r="T44" i="5"/>
  <c r="S44" i="5"/>
  <c r="R44" i="5"/>
  <c r="Q44" i="5"/>
  <c r="T43" i="5"/>
  <c r="S43" i="5"/>
  <c r="R43" i="5"/>
  <c r="Q43" i="5"/>
  <c r="T42" i="5"/>
  <c r="S42" i="5"/>
  <c r="R42" i="5"/>
  <c r="Q42" i="5"/>
  <c r="T41" i="5"/>
  <c r="S41" i="5"/>
  <c r="R41" i="5"/>
  <c r="Q41" i="5"/>
  <c r="T40" i="5"/>
  <c r="S40" i="5"/>
  <c r="R40" i="5"/>
  <c r="Q40" i="5"/>
  <c r="T39" i="5"/>
  <c r="S39" i="5"/>
  <c r="R39" i="5"/>
  <c r="Q39" i="5"/>
  <c r="T38" i="5"/>
  <c r="S38" i="5"/>
  <c r="R38" i="5"/>
  <c r="Q38" i="5"/>
  <c r="T37" i="5"/>
  <c r="S37" i="5"/>
  <c r="R37" i="5"/>
  <c r="Q37" i="5"/>
  <c r="T36" i="5"/>
  <c r="S36" i="5"/>
  <c r="R36" i="5"/>
  <c r="Q36" i="5"/>
  <c r="T35" i="5"/>
  <c r="S35" i="5"/>
  <c r="R35" i="5"/>
  <c r="Q35" i="5"/>
  <c r="T34" i="5"/>
  <c r="S34" i="5"/>
  <c r="R34" i="5"/>
  <c r="Q34" i="5"/>
  <c r="T33" i="5"/>
  <c r="S33" i="5"/>
  <c r="R33" i="5"/>
  <c r="Q33" i="5"/>
  <c r="T32" i="5"/>
  <c r="S32" i="5"/>
  <c r="R32" i="5"/>
  <c r="Q32" i="5"/>
  <c r="T31" i="5"/>
  <c r="S31" i="5"/>
  <c r="R31" i="5"/>
  <c r="Q31" i="5"/>
  <c r="T30" i="5"/>
  <c r="S30" i="5"/>
  <c r="R30" i="5"/>
  <c r="Q30" i="5"/>
  <c r="T29" i="5"/>
  <c r="S29" i="5"/>
  <c r="R29" i="5"/>
  <c r="Q29" i="5"/>
  <c r="T28" i="5"/>
  <c r="S28" i="5"/>
  <c r="R28" i="5"/>
  <c r="Q28" i="5"/>
  <c r="T27" i="5"/>
  <c r="S27" i="5"/>
  <c r="R27" i="5"/>
  <c r="Q27" i="5"/>
  <c r="T26" i="5"/>
  <c r="S26" i="5"/>
  <c r="R26" i="5"/>
  <c r="Q26" i="5"/>
  <c r="T25" i="5"/>
  <c r="S25" i="5"/>
  <c r="R25" i="5"/>
  <c r="Q25" i="5"/>
  <c r="T24" i="5"/>
  <c r="S24" i="5"/>
  <c r="R24" i="5"/>
  <c r="Q24" i="5"/>
  <c r="T23" i="5"/>
  <c r="S23" i="5"/>
  <c r="R23" i="5"/>
  <c r="Q23" i="5"/>
  <c r="T22" i="5"/>
  <c r="S22" i="5"/>
  <c r="R22" i="5"/>
  <c r="Q22" i="5"/>
  <c r="T21" i="5"/>
  <c r="S21" i="5"/>
  <c r="R21" i="5"/>
  <c r="Q21" i="5"/>
  <c r="T20" i="5"/>
  <c r="S20" i="5"/>
  <c r="R20" i="5"/>
  <c r="Q20" i="5"/>
  <c r="T19" i="5"/>
  <c r="S19" i="5"/>
  <c r="R19" i="5"/>
  <c r="Q19" i="5"/>
  <c r="T18" i="5"/>
  <c r="S18" i="5"/>
  <c r="R18" i="5"/>
  <c r="Q18" i="5"/>
  <c r="T17" i="5"/>
  <c r="S17" i="5"/>
  <c r="R17" i="5"/>
  <c r="Q17" i="5"/>
  <c r="T16" i="5"/>
  <c r="S16" i="5"/>
  <c r="R16" i="5"/>
  <c r="Q16" i="5"/>
  <c r="T15" i="5"/>
  <c r="S15" i="5"/>
  <c r="R15" i="5"/>
  <c r="Q15" i="5"/>
  <c r="T14" i="5"/>
  <c r="S14" i="5"/>
  <c r="R14" i="5"/>
  <c r="Q14" i="5"/>
  <c r="T13" i="5"/>
  <c r="S13" i="5"/>
  <c r="R13" i="5"/>
  <c r="Q13" i="5"/>
  <c r="T12" i="5"/>
  <c r="S12" i="5"/>
  <c r="R12" i="5"/>
  <c r="Q12" i="5"/>
  <c r="T11" i="5"/>
  <c r="S11" i="5"/>
  <c r="R11" i="5"/>
  <c r="Q11" i="5"/>
  <c r="T10" i="5"/>
  <c r="S10" i="5"/>
  <c r="R10" i="5"/>
  <c r="Q10" i="5"/>
  <c r="T9" i="5"/>
  <c r="S9" i="5"/>
  <c r="R9" i="5"/>
  <c r="Q9" i="5"/>
  <c r="T8" i="5"/>
  <c r="S8" i="5"/>
  <c r="R8" i="5"/>
  <c r="Q8" i="5"/>
  <c r="T7" i="5"/>
  <c r="S7" i="5"/>
  <c r="R7" i="5"/>
  <c r="Q7" i="5"/>
  <c r="T6" i="5"/>
  <c r="S6" i="5"/>
  <c r="R6" i="5"/>
  <c r="Q6" i="5"/>
  <c r="L10" i="1"/>
  <c r="I2" i="1" s="1"/>
  <c r="J10" i="1"/>
  <c r="C3" i="5" s="1"/>
  <c r="M7" i="6"/>
  <c r="N7" i="6" s="1"/>
  <c r="BI7" i="6" s="1"/>
  <c r="M8" i="6"/>
  <c r="N8" i="6" s="1"/>
  <c r="M10" i="6"/>
  <c r="N10" i="6" s="1"/>
  <c r="M11" i="6"/>
  <c r="N11" i="6" s="1"/>
  <c r="BI11" i="6" s="1"/>
  <c r="M12" i="6"/>
  <c r="N12" i="6" s="1"/>
  <c r="M13" i="6"/>
  <c r="N13" i="6" s="1"/>
  <c r="M14" i="6"/>
  <c r="N14" i="6" s="1"/>
  <c r="M15" i="6"/>
  <c r="N15" i="6" s="1"/>
  <c r="BI15" i="6" s="1"/>
  <c r="M16" i="6"/>
  <c r="N16" i="6" s="1"/>
  <c r="M18" i="6"/>
  <c r="N18" i="6" s="1"/>
  <c r="M19" i="6"/>
  <c r="N19" i="6" s="1"/>
  <c r="BI19" i="6" s="1"/>
  <c r="M20" i="6"/>
  <c r="N20" i="6" s="1"/>
  <c r="M21" i="6"/>
  <c r="N21" i="6" s="1"/>
  <c r="M22" i="6"/>
  <c r="N22" i="6" s="1"/>
  <c r="M23" i="6"/>
  <c r="N23" i="6" s="1"/>
  <c r="BI23" i="6" s="1"/>
  <c r="M24" i="6"/>
  <c r="N24" i="6" s="1"/>
  <c r="M26" i="6"/>
  <c r="N26" i="6" s="1"/>
  <c r="M27" i="6"/>
  <c r="N27" i="6" s="1"/>
  <c r="BI27" i="6" s="1"/>
  <c r="M28" i="6"/>
  <c r="N28" i="6" s="1"/>
  <c r="M29" i="6"/>
  <c r="N29" i="6" s="1"/>
  <c r="M30" i="6"/>
  <c r="N30" i="6" s="1"/>
  <c r="M32" i="6"/>
  <c r="N32" i="6" s="1"/>
  <c r="M33" i="6"/>
  <c r="N33" i="6" s="1"/>
  <c r="BI33" i="6" s="1"/>
  <c r="M34" i="6"/>
  <c r="N34" i="6" s="1"/>
  <c r="M35" i="6"/>
  <c r="N35" i="6" s="1"/>
  <c r="BI35" i="6" s="1"/>
  <c r="M36" i="6"/>
  <c r="N36" i="6" s="1"/>
  <c r="M37" i="6"/>
  <c r="N37" i="6" s="1"/>
  <c r="M38" i="6"/>
  <c r="N38" i="6" s="1"/>
  <c r="M40" i="6"/>
  <c r="N40" i="6" s="1"/>
  <c r="M41" i="6"/>
  <c r="N41" i="6" s="1"/>
  <c r="BI41" i="6" s="1"/>
  <c r="M42" i="6"/>
  <c r="N42" i="6" s="1"/>
  <c r="M43" i="6"/>
  <c r="N43" i="6" s="1"/>
  <c r="M44" i="6"/>
  <c r="N44" i="6" s="1"/>
  <c r="M45" i="6"/>
  <c r="N45" i="6" s="1"/>
  <c r="BI45" i="6" s="1"/>
  <c r="M6" i="6"/>
  <c r="N6" i="6" s="1"/>
  <c r="M7" i="5"/>
  <c r="N7" i="5" s="1"/>
  <c r="BI7" i="5" s="1"/>
  <c r="M8" i="5"/>
  <c r="N8" i="5" s="1"/>
  <c r="M10" i="5"/>
  <c r="N10" i="5" s="1"/>
  <c r="M11" i="5"/>
  <c r="N11" i="5" s="1"/>
  <c r="BI11" i="5" s="1"/>
  <c r="M12" i="5"/>
  <c r="N12" i="5" s="1"/>
  <c r="M13" i="5"/>
  <c r="N13" i="5" s="1"/>
  <c r="M14" i="5"/>
  <c r="N14" i="5" s="1"/>
  <c r="M15" i="5"/>
  <c r="N15" i="5" s="1"/>
  <c r="BI15" i="5" s="1"/>
  <c r="M16" i="5"/>
  <c r="N16" i="5" s="1"/>
  <c r="M18" i="5"/>
  <c r="N18" i="5" s="1"/>
  <c r="M19" i="5"/>
  <c r="N19" i="5" s="1"/>
  <c r="BI19" i="5" s="1"/>
  <c r="M20" i="5"/>
  <c r="N20" i="5" s="1"/>
  <c r="M21" i="5"/>
  <c r="N21" i="5" s="1"/>
  <c r="M22" i="5"/>
  <c r="N22" i="5" s="1"/>
  <c r="M23" i="5"/>
  <c r="N23" i="5" s="1"/>
  <c r="BI23" i="5" s="1"/>
  <c r="M24" i="5"/>
  <c r="N24" i="5" s="1"/>
  <c r="M26" i="5"/>
  <c r="N26" i="5" s="1"/>
  <c r="M27" i="5"/>
  <c r="N27" i="5" s="1"/>
  <c r="BI27" i="5" s="1"/>
  <c r="M28" i="5"/>
  <c r="N28" i="5" s="1"/>
  <c r="M29" i="5"/>
  <c r="N29" i="5" s="1"/>
  <c r="M30" i="5"/>
  <c r="N30" i="5" s="1"/>
  <c r="M31" i="5"/>
  <c r="N31" i="5" s="1"/>
  <c r="BI31" i="5" s="1"/>
  <c r="M32" i="5"/>
  <c r="N32" i="5" s="1"/>
  <c r="M34" i="5"/>
  <c r="N34" i="5" s="1"/>
  <c r="M35" i="5"/>
  <c r="N35" i="5" s="1"/>
  <c r="BI35" i="5" s="1"/>
  <c r="M36" i="5"/>
  <c r="N36" i="5" s="1"/>
  <c r="M37" i="5"/>
  <c r="N37" i="5" s="1"/>
  <c r="M38" i="5"/>
  <c r="N38" i="5" s="1"/>
  <c r="M39" i="5"/>
  <c r="N39" i="5" s="1"/>
  <c r="BI39" i="5" s="1"/>
  <c r="M40" i="5"/>
  <c r="N40" i="5" s="1"/>
  <c r="M42" i="5"/>
  <c r="N42" i="5" s="1"/>
  <c r="M43" i="5"/>
  <c r="N43" i="5" s="1"/>
  <c r="BI43" i="5" s="1"/>
  <c r="M44" i="5"/>
  <c r="N44" i="5" s="1"/>
  <c r="M45" i="5"/>
  <c r="N45" i="5" s="1"/>
  <c r="M6" i="5"/>
  <c r="N6" i="5" s="1"/>
  <c r="M25" i="1"/>
  <c r="N25" i="1" s="1"/>
  <c r="BI25" i="1" s="1"/>
  <c r="M26" i="1"/>
  <c r="N26" i="1" s="1"/>
  <c r="M27" i="1"/>
  <c r="N27" i="1" s="1"/>
  <c r="M28" i="1"/>
  <c r="N28" i="1" s="1"/>
  <c r="M29" i="1"/>
  <c r="N29" i="1" s="1"/>
  <c r="BI29" i="1" s="1"/>
  <c r="M30" i="1"/>
  <c r="N30" i="1" s="1"/>
  <c r="M32" i="1"/>
  <c r="N32" i="1" s="1"/>
  <c r="M33" i="1"/>
  <c r="N33" i="1" s="1"/>
  <c r="BI33" i="1" s="1"/>
  <c r="M34" i="1"/>
  <c r="N34" i="1" s="1"/>
  <c r="M35" i="1"/>
  <c r="N35" i="1" s="1"/>
  <c r="M36" i="1"/>
  <c r="N36" i="1" s="1"/>
  <c r="M37" i="1"/>
  <c r="N37" i="1" s="1"/>
  <c r="BI37" i="1" s="1"/>
  <c r="M38" i="1"/>
  <c r="N38" i="1" s="1"/>
  <c r="M40" i="1"/>
  <c r="N40" i="1" s="1"/>
  <c r="M41" i="1"/>
  <c r="N41" i="1" s="1"/>
  <c r="BI41" i="1" s="1"/>
  <c r="M42" i="1"/>
  <c r="N42" i="1" s="1"/>
  <c r="M43" i="1"/>
  <c r="N43" i="1" s="1"/>
  <c r="M20" i="1"/>
  <c r="N20" i="1" s="1"/>
  <c r="M21" i="1"/>
  <c r="N21" i="1" s="1"/>
  <c r="BI21" i="1" s="1"/>
  <c r="M22" i="1"/>
  <c r="N22" i="1" s="1"/>
  <c r="M24" i="1"/>
  <c r="N24" i="1" s="1"/>
  <c r="M23" i="1"/>
  <c r="N23" i="1" s="1"/>
  <c r="BI23" i="1" s="1"/>
  <c r="M31" i="1"/>
  <c r="N31" i="1" s="1"/>
  <c r="BI31" i="1" s="1"/>
  <c r="M39" i="1"/>
  <c r="N39" i="1" s="1"/>
  <c r="BI39" i="1" s="1"/>
  <c r="M9" i="5"/>
  <c r="N9" i="5" s="1"/>
  <c r="BI9" i="5" s="1"/>
  <c r="M17" i="5"/>
  <c r="N17" i="5" s="1"/>
  <c r="BI17" i="5" s="1"/>
  <c r="M25" i="5"/>
  <c r="N25" i="5" s="1"/>
  <c r="BI25" i="5" s="1"/>
  <c r="M33" i="5"/>
  <c r="N33" i="5" s="1"/>
  <c r="BI33" i="5" s="1"/>
  <c r="M41" i="5"/>
  <c r="N41" i="5" s="1"/>
  <c r="BI41" i="5" s="1"/>
  <c r="M9" i="6"/>
  <c r="N9" i="6" s="1"/>
  <c r="BI9" i="6" s="1"/>
  <c r="M17" i="6"/>
  <c r="N17" i="6" s="1"/>
  <c r="BI17" i="6" s="1"/>
  <c r="M25" i="6"/>
  <c r="N25" i="6" s="1"/>
  <c r="BI25" i="6" s="1"/>
  <c r="M31" i="6"/>
  <c r="N31" i="6" s="1"/>
  <c r="BI31" i="6" s="1"/>
  <c r="M39" i="6"/>
  <c r="N39" i="6" s="1"/>
  <c r="BI39" i="6" s="1"/>
  <c r="E3" i="6" l="1"/>
  <c r="C3" i="6"/>
  <c r="BI35" i="1"/>
  <c r="BH35" i="1"/>
  <c r="BI27" i="1"/>
  <c r="BH27" i="1"/>
  <c r="BI29" i="5"/>
  <c r="BH29" i="5"/>
  <c r="BI13" i="5"/>
  <c r="BH13" i="5"/>
  <c r="BI29" i="6"/>
  <c r="BH29" i="6"/>
  <c r="BI43" i="1"/>
  <c r="BH43" i="1"/>
  <c r="BI45" i="5"/>
  <c r="BH45" i="5"/>
  <c r="BI37" i="5"/>
  <c r="BH37" i="5"/>
  <c r="BI21" i="5"/>
  <c r="BH21" i="5"/>
  <c r="BI43" i="6"/>
  <c r="BH43" i="6"/>
  <c r="BI21" i="6"/>
  <c r="BH21" i="6"/>
  <c r="BI13" i="6"/>
  <c r="BH13" i="6"/>
  <c r="BI19" i="1"/>
  <c r="BI37" i="6"/>
  <c r="BH37" i="6"/>
  <c r="BH25" i="6"/>
  <c r="BH17" i="6"/>
  <c r="BH9" i="6"/>
  <c r="BH41" i="5"/>
  <c r="BH33" i="5"/>
  <c r="BH25" i="5"/>
  <c r="BH17" i="5"/>
  <c r="BH9" i="5"/>
  <c r="BH39" i="1"/>
  <c r="BH31" i="1"/>
  <c r="BH23" i="1"/>
  <c r="BH45" i="6"/>
  <c r="BH39" i="6"/>
  <c r="BH31" i="6"/>
  <c r="BH27" i="6"/>
  <c r="BH23" i="6"/>
  <c r="BH19" i="6"/>
  <c r="BH15" i="6"/>
  <c r="BH11" i="6"/>
  <c r="BH7" i="6"/>
  <c r="BH43" i="5"/>
  <c r="BH39" i="5"/>
  <c r="BH35" i="5"/>
  <c r="BH31" i="5"/>
  <c r="BH27" i="5"/>
  <c r="BH23" i="5"/>
  <c r="BH19" i="5"/>
  <c r="BH15" i="5"/>
  <c r="BH11" i="5"/>
  <c r="BH7" i="5"/>
  <c r="BH41" i="1"/>
  <c r="BH37" i="1"/>
  <c r="BH33" i="1"/>
  <c r="BH29" i="1"/>
  <c r="BH25" i="1"/>
  <c r="BH21" i="1"/>
  <c r="BH35" i="6"/>
  <c r="BH41" i="6"/>
  <c r="BH33" i="6"/>
  <c r="BI44" i="6"/>
  <c r="BH44" i="6"/>
  <c r="BI32" i="6"/>
  <c r="BH32" i="6"/>
  <c r="BI24" i="1"/>
  <c r="BH24" i="1"/>
  <c r="BI22" i="1"/>
  <c r="BH22" i="1"/>
  <c r="BI20" i="1"/>
  <c r="BH20" i="1"/>
  <c r="BI42" i="1"/>
  <c r="BH42" i="1"/>
  <c r="BI40" i="1"/>
  <c r="BH40" i="1"/>
  <c r="BI38" i="1"/>
  <c r="BH38" i="1"/>
  <c r="BI36" i="1"/>
  <c r="BH36" i="1"/>
  <c r="BI34" i="1"/>
  <c r="BH34" i="1"/>
  <c r="BI32" i="1"/>
  <c r="BH32" i="1"/>
  <c r="BI30" i="1"/>
  <c r="BH30" i="1"/>
  <c r="BI28" i="1"/>
  <c r="BH28" i="1"/>
  <c r="BI26" i="1"/>
  <c r="BH26" i="1"/>
  <c r="BI6" i="5"/>
  <c r="BH6" i="5"/>
  <c r="BI44" i="5"/>
  <c r="BH44" i="5"/>
  <c r="BI42" i="5"/>
  <c r="BH42" i="5"/>
  <c r="BI40" i="5"/>
  <c r="BH40" i="5"/>
  <c r="BI38" i="5"/>
  <c r="BH38" i="5"/>
  <c r="BI36" i="5"/>
  <c r="BH36" i="5"/>
  <c r="BI34" i="5"/>
  <c r="BH34" i="5"/>
  <c r="BI32" i="5"/>
  <c r="BH32" i="5"/>
  <c r="BI30" i="5"/>
  <c r="BH30" i="5"/>
  <c r="BI28" i="5"/>
  <c r="BH28" i="5"/>
  <c r="BI26" i="5"/>
  <c r="BH26" i="5"/>
  <c r="BI24" i="5"/>
  <c r="BH24" i="5"/>
  <c r="BI22" i="5"/>
  <c r="BH22" i="5"/>
  <c r="BI20" i="5"/>
  <c r="BH20" i="5"/>
  <c r="BI18" i="5"/>
  <c r="BH18" i="5"/>
  <c r="BI16" i="5"/>
  <c r="BH16" i="5"/>
  <c r="BI14" i="5"/>
  <c r="BH14" i="5"/>
  <c r="BI12" i="5"/>
  <c r="BH12" i="5"/>
  <c r="BI10" i="5"/>
  <c r="BH10" i="5"/>
  <c r="BI8" i="5"/>
  <c r="BH8" i="5"/>
  <c r="BI6" i="6"/>
  <c r="BH6" i="6"/>
  <c r="BI28" i="6"/>
  <c r="BH28" i="6"/>
  <c r="BI26" i="6"/>
  <c r="BH26" i="6"/>
  <c r="BI24" i="6"/>
  <c r="BH24" i="6"/>
  <c r="BI22" i="6"/>
  <c r="BH22" i="6"/>
  <c r="BI20" i="6"/>
  <c r="BH20" i="6"/>
  <c r="BI18" i="6"/>
  <c r="BH18" i="6"/>
  <c r="BI16" i="6"/>
  <c r="BH16" i="6"/>
  <c r="BI14" i="6"/>
  <c r="BH14" i="6"/>
  <c r="BI12" i="6"/>
  <c r="BH12" i="6"/>
  <c r="BI10" i="6"/>
  <c r="BH10" i="6"/>
  <c r="BI8" i="6"/>
  <c r="BH8" i="6"/>
  <c r="BI40" i="6"/>
  <c r="BH40" i="6"/>
  <c r="BI36" i="6"/>
  <c r="BH36" i="6"/>
  <c r="BI42" i="6"/>
  <c r="BH42" i="6"/>
  <c r="BI38" i="6"/>
  <c r="BH38" i="6"/>
  <c r="BI34" i="6"/>
  <c r="BH34" i="6"/>
  <c r="BI30" i="6"/>
  <c r="BH30" i="6"/>
  <c r="E3" i="5"/>
  <c r="J14" i="1" l="1"/>
  <c r="L1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Graves, Robert</author>
  </authors>
  <commentList>
    <comment ref="M18" authorId="0" shapeId="0" xr:uid="{00000000-0006-0000-0000-000001000000}">
      <text>
        <r>
          <rPr>
            <b/>
            <sz val="9"/>
            <color indexed="81"/>
            <rFont val="Tahoma"/>
            <family val="2"/>
          </rPr>
          <t>115% AMI assumes 4 person household</t>
        </r>
      </text>
    </comment>
  </commentList>
</comments>
</file>

<file path=xl/sharedStrings.xml><?xml version="1.0" encoding="utf-8"?>
<sst xmlns="http://schemas.openxmlformats.org/spreadsheetml/2006/main" count="3253" uniqueCount="1867">
  <si>
    <t>Street</t>
  </si>
  <si>
    <t>City</t>
  </si>
  <si>
    <t>State</t>
  </si>
  <si>
    <t>IN</t>
  </si>
  <si>
    <t>Hamilton</t>
  </si>
  <si>
    <t>Edwards</t>
  </si>
  <si>
    <t>Bartholomew</t>
  </si>
  <si>
    <t>Annual Income</t>
  </si>
  <si>
    <t>Adams</t>
  </si>
  <si>
    <t>Alexander</t>
  </si>
  <si>
    <t>Bond</t>
  </si>
  <si>
    <t>Boone</t>
  </si>
  <si>
    <t>Brown</t>
  </si>
  <si>
    <t>Bureau</t>
  </si>
  <si>
    <t>Calhoun</t>
  </si>
  <si>
    <t>Carroll</t>
  </si>
  <si>
    <t>Cass</t>
  </si>
  <si>
    <t>Champaign</t>
  </si>
  <si>
    <t>Christian</t>
  </si>
  <si>
    <t>Clark</t>
  </si>
  <si>
    <t>Clay</t>
  </si>
  <si>
    <t>Clinton</t>
  </si>
  <si>
    <t>Coles</t>
  </si>
  <si>
    <t>Cook</t>
  </si>
  <si>
    <t>Crawford</t>
  </si>
  <si>
    <t>Cumberland</t>
  </si>
  <si>
    <t>De Witt</t>
  </si>
  <si>
    <t>Douglas</t>
  </si>
  <si>
    <t>Edgar</t>
  </si>
  <si>
    <t>Effingham</t>
  </si>
  <si>
    <t>Fayette</t>
  </si>
  <si>
    <t>Ford</t>
  </si>
  <si>
    <t>Franklin</t>
  </si>
  <si>
    <t>Fulton</t>
  </si>
  <si>
    <t>Gallatin</t>
  </si>
  <si>
    <t>Greene</t>
  </si>
  <si>
    <t>Grundy</t>
  </si>
  <si>
    <t>Hancock</t>
  </si>
  <si>
    <t>Hardin</t>
  </si>
  <si>
    <t>Henderson</t>
  </si>
  <si>
    <t>Henry</t>
  </si>
  <si>
    <t>Iroquois</t>
  </si>
  <si>
    <t>Jackson</t>
  </si>
  <si>
    <t>Jasper</t>
  </si>
  <si>
    <t>Jefferson</t>
  </si>
  <si>
    <t>Jersey</t>
  </si>
  <si>
    <t>Jo Daviess</t>
  </si>
  <si>
    <t>Johnson</t>
  </si>
  <si>
    <t>Kane</t>
  </si>
  <si>
    <t>Kankakee</t>
  </si>
  <si>
    <t>Kendall</t>
  </si>
  <si>
    <t>Knox</t>
  </si>
  <si>
    <t>La Salle</t>
  </si>
  <si>
    <t>Lake</t>
  </si>
  <si>
    <t>Lawrence</t>
  </si>
  <si>
    <t>Lee</t>
  </si>
  <si>
    <t>Livingston</t>
  </si>
  <si>
    <t>Logan</t>
  </si>
  <si>
    <t>Macon</t>
  </si>
  <si>
    <t>Macoupin</t>
  </si>
  <si>
    <t>Madison</t>
  </si>
  <si>
    <t>Marion</t>
  </si>
  <si>
    <t>Marshall</t>
  </si>
  <si>
    <t>Mason</t>
  </si>
  <si>
    <t>Massac</t>
  </si>
  <si>
    <t>McDonough</t>
  </si>
  <si>
    <t>McHenry</t>
  </si>
  <si>
    <t>McLean</t>
  </si>
  <si>
    <t>Menard</t>
  </si>
  <si>
    <t>Mercer</t>
  </si>
  <si>
    <t>Monroe</t>
  </si>
  <si>
    <t>Montgomery</t>
  </si>
  <si>
    <t>Morgan</t>
  </si>
  <si>
    <t>Moultrie</t>
  </si>
  <si>
    <t>Ogle</t>
  </si>
  <si>
    <t>Peoria</t>
  </si>
  <si>
    <t>Perry</t>
  </si>
  <si>
    <t>Piatt</t>
  </si>
  <si>
    <t>Pike</t>
  </si>
  <si>
    <t>Pope</t>
  </si>
  <si>
    <t>Pulaski</t>
  </si>
  <si>
    <t>Putnam</t>
  </si>
  <si>
    <t>Randolph</t>
  </si>
  <si>
    <t>Richland</t>
  </si>
  <si>
    <t>Rock Island</t>
  </si>
  <si>
    <t>Saline</t>
  </si>
  <si>
    <t>Sangamon</t>
  </si>
  <si>
    <t>Schuyler</t>
  </si>
  <si>
    <t>Scott</t>
  </si>
  <si>
    <t>Shelby</t>
  </si>
  <si>
    <t>St. Clair</t>
  </si>
  <si>
    <t>Stark</t>
  </si>
  <si>
    <t>Stephenson</t>
  </si>
  <si>
    <t>Tazewell</t>
  </si>
  <si>
    <t>Union</t>
  </si>
  <si>
    <t>Vermilion</t>
  </si>
  <si>
    <t>Wabash</t>
  </si>
  <si>
    <t>Warren</t>
  </si>
  <si>
    <t>Washington</t>
  </si>
  <si>
    <t>Wayne</t>
  </si>
  <si>
    <t>White</t>
  </si>
  <si>
    <t>Whiteside</t>
  </si>
  <si>
    <t>Will</t>
  </si>
  <si>
    <t>Williamson</t>
  </si>
  <si>
    <t>Winnebago</t>
  </si>
  <si>
    <t>Woodford</t>
  </si>
  <si>
    <t>Allen</t>
  </si>
  <si>
    <t>Benton</t>
  </si>
  <si>
    <t>Blackford</t>
  </si>
  <si>
    <t>Daviess</t>
  </si>
  <si>
    <t>Dearborn</t>
  </si>
  <si>
    <t>Decatur</t>
  </si>
  <si>
    <t>Delaware</t>
  </si>
  <si>
    <t>Dubois</t>
  </si>
  <si>
    <t>Elkhart</t>
  </si>
  <si>
    <t>Floyd</t>
  </si>
  <si>
    <t>Fountain</t>
  </si>
  <si>
    <t>Gibson</t>
  </si>
  <si>
    <t>Grant</t>
  </si>
  <si>
    <t>Harrison</t>
  </si>
  <si>
    <t>Hendricks</t>
  </si>
  <si>
    <t>Howard</t>
  </si>
  <si>
    <t>Huntington</t>
  </si>
  <si>
    <t>Jay</t>
  </si>
  <si>
    <t>Jennings</t>
  </si>
  <si>
    <t>Kosciusko</t>
  </si>
  <si>
    <t>Martin</t>
  </si>
  <si>
    <t>Miami</t>
  </si>
  <si>
    <t>Newton</t>
  </si>
  <si>
    <t>Noble</t>
  </si>
  <si>
    <t>Ohio</t>
  </si>
  <si>
    <t>Orange</t>
  </si>
  <si>
    <t>Owen</t>
  </si>
  <si>
    <t>Parke</t>
  </si>
  <si>
    <t>Porter</t>
  </si>
  <si>
    <t>Posey</t>
  </si>
  <si>
    <t>Ripley</t>
  </si>
  <si>
    <t>Rush</t>
  </si>
  <si>
    <t>Spencer</t>
  </si>
  <si>
    <t>St. Joseph</t>
  </si>
  <si>
    <t>Starke</t>
  </si>
  <si>
    <t>Steuben</t>
  </si>
  <si>
    <t>Sullivan</t>
  </si>
  <si>
    <t>Switzerland</t>
  </si>
  <si>
    <t>Tippecanoe</t>
  </si>
  <si>
    <t>Tipton</t>
  </si>
  <si>
    <t>Vanderburgh</t>
  </si>
  <si>
    <t>Vermillion</t>
  </si>
  <si>
    <t>Vigo</t>
  </si>
  <si>
    <t>Warrick</t>
  </si>
  <si>
    <t>Wells</t>
  </si>
  <si>
    <t>Whitley</t>
  </si>
  <si>
    <t>Alcona</t>
  </si>
  <si>
    <t>Alger</t>
  </si>
  <si>
    <t>Allegan</t>
  </si>
  <si>
    <t>Alpena</t>
  </si>
  <si>
    <t>Antrim</t>
  </si>
  <si>
    <t>Arenac</t>
  </si>
  <si>
    <t>Baraga</t>
  </si>
  <si>
    <t>Barry</t>
  </si>
  <si>
    <t>Bay</t>
  </si>
  <si>
    <t>Benzie</t>
  </si>
  <si>
    <t>Berrien</t>
  </si>
  <si>
    <t>Branch</t>
  </si>
  <si>
    <t>Charlevoix</t>
  </si>
  <si>
    <t>Cheboygan</t>
  </si>
  <si>
    <t>Chippewa</t>
  </si>
  <si>
    <t>Clare</t>
  </si>
  <si>
    <t>Delta</t>
  </si>
  <si>
    <t>Dickinson</t>
  </si>
  <si>
    <t>Eaton</t>
  </si>
  <si>
    <t>Emmet</t>
  </si>
  <si>
    <t>Genesee</t>
  </si>
  <si>
    <t>Gladwin</t>
  </si>
  <si>
    <t>Gogebic</t>
  </si>
  <si>
    <t>Grand Traverse</t>
  </si>
  <si>
    <t>Gratiot</t>
  </si>
  <si>
    <t>Hillsdale</t>
  </si>
  <si>
    <t>Houghton</t>
  </si>
  <si>
    <t>Huron</t>
  </si>
  <si>
    <t>Ingham</t>
  </si>
  <si>
    <t>Ionia</t>
  </si>
  <si>
    <t>Iosco</t>
  </si>
  <si>
    <t>Iron</t>
  </si>
  <si>
    <t>Isabella</t>
  </si>
  <si>
    <t>Kalamazoo</t>
  </si>
  <si>
    <t>Kalkaska</t>
  </si>
  <si>
    <t>Kent</t>
  </si>
  <si>
    <t>Keweenaw</t>
  </si>
  <si>
    <t>Lapeer</t>
  </si>
  <si>
    <t>Leelanau</t>
  </si>
  <si>
    <t>Lenawee</t>
  </si>
  <si>
    <t>Luce</t>
  </si>
  <si>
    <t>Mackinac</t>
  </si>
  <si>
    <t>Macomb</t>
  </si>
  <si>
    <t>Manistee</t>
  </si>
  <si>
    <t>Marquette</t>
  </si>
  <si>
    <t>Mecosta</t>
  </si>
  <si>
    <t>Menominee</t>
  </si>
  <si>
    <t>Midland</t>
  </si>
  <si>
    <t>Missaukee</t>
  </si>
  <si>
    <t>Montcalm</t>
  </si>
  <si>
    <t>Montmorency</t>
  </si>
  <si>
    <t>Muskegon</t>
  </si>
  <si>
    <t>Newaygo</t>
  </si>
  <si>
    <t>Oakland</t>
  </si>
  <si>
    <t>Oceana</t>
  </si>
  <si>
    <t>Ogemaw</t>
  </si>
  <si>
    <t>Ontonagon</t>
  </si>
  <si>
    <t>Osceola</t>
  </si>
  <si>
    <t>Oscoda</t>
  </si>
  <si>
    <t>Otsego</t>
  </si>
  <si>
    <t>Ottawa</t>
  </si>
  <si>
    <t>Presque Isle</t>
  </si>
  <si>
    <t>Roscommon</t>
  </si>
  <si>
    <t>Saginaw</t>
  </si>
  <si>
    <t>Sanilac</t>
  </si>
  <si>
    <t>Schoolcraft</t>
  </si>
  <si>
    <t>Shiawassee</t>
  </si>
  <si>
    <t>Tuscola</t>
  </si>
  <si>
    <t>Van Buren</t>
  </si>
  <si>
    <t>Washtenaw</t>
  </si>
  <si>
    <t>Wexford</t>
  </si>
  <si>
    <t>MI</t>
  </si>
  <si>
    <t>IL</t>
  </si>
  <si>
    <t>TOTAL</t>
  </si>
  <si>
    <t>Loan No.</t>
  </si>
  <si>
    <t>Loan Date</t>
  </si>
  <si>
    <t>Borrower's Last Name</t>
  </si>
  <si>
    <t>Loan Amount</t>
  </si>
  <si>
    <t>1st-time Homebuyer</t>
  </si>
  <si>
    <t>Borrower Eligible?</t>
  </si>
  <si>
    <t>#</t>
  </si>
  <si>
    <t>County</t>
  </si>
  <si>
    <t>Date Submitted:</t>
  </si>
  <si>
    <t>Member Name</t>
  </si>
  <si>
    <t>Contact Name</t>
  </si>
  <si>
    <t>Contact Title</t>
  </si>
  <si>
    <t>Contact Address</t>
  </si>
  <si>
    <t>MEMBER INFORMATION</t>
  </si>
  <si>
    <t>Contact City, State &amp; Zip</t>
  </si>
  <si>
    <t>Contact Phone</t>
  </si>
  <si>
    <t>Contact Email</t>
  </si>
  <si>
    <t>FHLB ADVANCE INFORMATION</t>
  </si>
  <si>
    <t>115% - AMI's</t>
  </si>
  <si>
    <t>Enter Date</t>
  </si>
  <si>
    <t>CIP Advance #</t>
  </si>
  <si>
    <t>CIP Advance $</t>
  </si>
  <si>
    <t>Beg Date</t>
  </si>
  <si>
    <t>End Date</t>
  </si>
  <si>
    <t>Member certifies that the information/documentation submitted is accurate and that the project meets the guidelines for CIP funding.  Upon request, member will provide information on the disbursement of the advance, including date mortgage funded, interest rate, loan fee, and loan term.</t>
  </si>
  <si>
    <t>Member Signature</t>
  </si>
  <si>
    <t>Date</t>
  </si>
  <si>
    <t>Title</t>
  </si>
  <si>
    <t>$</t>
  </si>
  <si>
    <t>CIP Eligible #</t>
  </si>
  <si>
    <t>CIP Eligible $</t>
  </si>
  <si>
    <t>Documentation Due:</t>
  </si>
  <si>
    <t>DuPage</t>
  </si>
  <si>
    <t>Homeownership Workbook</t>
  </si>
  <si>
    <t>KY</t>
  </si>
  <si>
    <t>Adair</t>
  </si>
  <si>
    <t>Anderson</t>
  </si>
  <si>
    <t>Ballard</t>
  </si>
  <si>
    <t>Barren</t>
  </si>
  <si>
    <t>Bath</t>
  </si>
  <si>
    <t>Bell</t>
  </si>
  <si>
    <t>Bourbon</t>
  </si>
  <si>
    <t>Boyd</t>
  </si>
  <si>
    <t>Boyle</t>
  </si>
  <si>
    <t>Bracken</t>
  </si>
  <si>
    <t>Breathitt</t>
  </si>
  <si>
    <t>Breckinridge</t>
  </si>
  <si>
    <t>Bullitt</t>
  </si>
  <si>
    <t>Butler</t>
  </si>
  <si>
    <t>Caldwell</t>
  </si>
  <si>
    <t>Calloway</t>
  </si>
  <si>
    <t>Campbell</t>
  </si>
  <si>
    <t>Carlisle</t>
  </si>
  <si>
    <t>Carter</t>
  </si>
  <si>
    <t>Casey</t>
  </si>
  <si>
    <t>Crittenden</t>
  </si>
  <si>
    <t>Edmonson</t>
  </si>
  <si>
    <t>Elliott</t>
  </si>
  <si>
    <t>Estill</t>
  </si>
  <si>
    <t>Fleming</t>
  </si>
  <si>
    <t>Garrard</t>
  </si>
  <si>
    <t>Graves</t>
  </si>
  <si>
    <t>Grayson</t>
  </si>
  <si>
    <t>Green</t>
  </si>
  <si>
    <t>Greenup</t>
  </si>
  <si>
    <t>Harlan</t>
  </si>
  <si>
    <t>Hart</t>
  </si>
  <si>
    <t>Hickman</t>
  </si>
  <si>
    <t>Hopkins</t>
  </si>
  <si>
    <t>Jessamine</t>
  </si>
  <si>
    <t>Kenton</t>
  </si>
  <si>
    <t>Knott</t>
  </si>
  <si>
    <t>Larue</t>
  </si>
  <si>
    <t>Laurel</t>
  </si>
  <si>
    <t>Leslie</t>
  </si>
  <si>
    <t>Letcher</t>
  </si>
  <si>
    <t>Lewis</t>
  </si>
  <si>
    <t>Lincoln</t>
  </si>
  <si>
    <t>Lyon</t>
  </si>
  <si>
    <t>Magoffin</t>
  </si>
  <si>
    <t>McCracken</t>
  </si>
  <si>
    <t>McCreary</t>
  </si>
  <si>
    <t>Meade</t>
  </si>
  <si>
    <t>Menifee</t>
  </si>
  <si>
    <t>Metcalfe</t>
  </si>
  <si>
    <t>Muhlenberg</t>
  </si>
  <si>
    <t>Nelson</t>
  </si>
  <si>
    <t>Nicholas</t>
  </si>
  <si>
    <t>Oldham</t>
  </si>
  <si>
    <t>Owsley</t>
  </si>
  <si>
    <t>Pendleton</t>
  </si>
  <si>
    <t>Powell</t>
  </si>
  <si>
    <t>Robertson</t>
  </si>
  <si>
    <t>Rockcastle</t>
  </si>
  <si>
    <t>Rowan</t>
  </si>
  <si>
    <t>Russell</t>
  </si>
  <si>
    <t>Simpson</t>
  </si>
  <si>
    <t>Taylor</t>
  </si>
  <si>
    <t>Todd</t>
  </si>
  <si>
    <t>Trigg</t>
  </si>
  <si>
    <t>Trimble</t>
  </si>
  <si>
    <t>Webster</t>
  </si>
  <si>
    <t>Wolfe</t>
  </si>
  <si>
    <t>*Borrower's Last Name</t>
  </si>
  <si>
    <t>*Street</t>
  </si>
  <si>
    <t>*1st-time Homebuyer</t>
  </si>
  <si>
    <t>*Optional columns</t>
  </si>
  <si>
    <t>LaGrange</t>
  </si>
  <si>
    <t>DeKalb</t>
  </si>
  <si>
    <t>LaPorte</t>
  </si>
  <si>
    <t>Funding Date</t>
  </si>
  <si>
    <t>Ashland</t>
  </si>
  <si>
    <t>Barron</t>
  </si>
  <si>
    <t>Bayfield</t>
  </si>
  <si>
    <t>Buffalo</t>
  </si>
  <si>
    <t>Burnett</t>
  </si>
  <si>
    <t>Calumet</t>
  </si>
  <si>
    <t>Columbia</t>
  </si>
  <si>
    <t>Dane</t>
  </si>
  <si>
    <t>Dodge</t>
  </si>
  <si>
    <t>Door</t>
  </si>
  <si>
    <t>Dunn</t>
  </si>
  <si>
    <t>Eau Claire</t>
  </si>
  <si>
    <t>Florence</t>
  </si>
  <si>
    <t>Fond du Lac</t>
  </si>
  <si>
    <t>Forest</t>
  </si>
  <si>
    <t>Green Lake</t>
  </si>
  <si>
    <t>Iowa</t>
  </si>
  <si>
    <t>Juneau</t>
  </si>
  <si>
    <t>Kenosha</t>
  </si>
  <si>
    <t>Kewaunee</t>
  </si>
  <si>
    <t>La Crosse</t>
  </si>
  <si>
    <t>Lafayette</t>
  </si>
  <si>
    <t>Langlade</t>
  </si>
  <si>
    <t>Manitowoc</t>
  </si>
  <si>
    <t>Marathon</t>
  </si>
  <si>
    <t>Marinette</t>
  </si>
  <si>
    <t>Milwaukee</t>
  </si>
  <si>
    <t>Oconto</t>
  </si>
  <si>
    <t>Oneida</t>
  </si>
  <si>
    <t>Outagamie</t>
  </si>
  <si>
    <t>Ozaukee</t>
  </si>
  <si>
    <t>Pepin</t>
  </si>
  <si>
    <t>Pierce</t>
  </si>
  <si>
    <t>Polk</t>
  </si>
  <si>
    <t>Portage</t>
  </si>
  <si>
    <t>Price</t>
  </si>
  <si>
    <t>Racine</t>
  </si>
  <si>
    <t>Rock</t>
  </si>
  <si>
    <t>Rusk</t>
  </si>
  <si>
    <t>St. Croix</t>
  </si>
  <si>
    <t>Sauk</t>
  </si>
  <si>
    <t>Sawyer</t>
  </si>
  <si>
    <t>Shawano</t>
  </si>
  <si>
    <t>Sheboygan</t>
  </si>
  <si>
    <t>Trempealeau</t>
  </si>
  <si>
    <t>Vernon</t>
  </si>
  <si>
    <t>Vilas</t>
  </si>
  <si>
    <t>Walworth</t>
  </si>
  <si>
    <t>Washburn</t>
  </si>
  <si>
    <t>Waukesha</t>
  </si>
  <si>
    <t>Waupaca</t>
  </si>
  <si>
    <t>Waushara</t>
  </si>
  <si>
    <t>Wood</t>
  </si>
  <si>
    <t>Alameda</t>
  </si>
  <si>
    <t>Alpine</t>
  </si>
  <si>
    <t>Amador</t>
  </si>
  <si>
    <t>Butte</t>
  </si>
  <si>
    <t>Calaveras</t>
  </si>
  <si>
    <t>Colusa</t>
  </si>
  <si>
    <t>Contra Costa</t>
  </si>
  <si>
    <t>Del Norte</t>
  </si>
  <si>
    <t>El Dorado</t>
  </si>
  <si>
    <t>Fresno</t>
  </si>
  <si>
    <t>Glenn</t>
  </si>
  <si>
    <t>Humboldt</t>
  </si>
  <si>
    <t>Imperial</t>
  </si>
  <si>
    <t>Inyo</t>
  </si>
  <si>
    <t>Kern</t>
  </si>
  <si>
    <t>Kings</t>
  </si>
  <si>
    <t>Lassen</t>
  </si>
  <si>
    <t>Los Angeles</t>
  </si>
  <si>
    <t>Madera</t>
  </si>
  <si>
    <t>Marin</t>
  </si>
  <si>
    <t>Mariposa</t>
  </si>
  <si>
    <t>Mendocino</t>
  </si>
  <si>
    <t>Merced</t>
  </si>
  <si>
    <t>Modoc</t>
  </si>
  <si>
    <t>Mono</t>
  </si>
  <si>
    <t>Monterey</t>
  </si>
  <si>
    <t>Napa</t>
  </si>
  <si>
    <t>Nevada</t>
  </si>
  <si>
    <t>Placer</t>
  </si>
  <si>
    <t>Plumas</t>
  </si>
  <si>
    <t>Riverside</t>
  </si>
  <si>
    <t>Sacramento</t>
  </si>
  <si>
    <t>San Benito</t>
  </si>
  <si>
    <t>San Bernardino</t>
  </si>
  <si>
    <t>San Diego</t>
  </si>
  <si>
    <t>San Francisco</t>
  </si>
  <si>
    <t>San Joaquin</t>
  </si>
  <si>
    <t>San Luis Obispo</t>
  </si>
  <si>
    <t>San Mateo</t>
  </si>
  <si>
    <t>Santa Barbara</t>
  </si>
  <si>
    <t>Santa Clara</t>
  </si>
  <si>
    <t>Santa Cruz</t>
  </si>
  <si>
    <t>Shasta</t>
  </si>
  <si>
    <t>Sierra</t>
  </si>
  <si>
    <t>Siskiyou</t>
  </si>
  <si>
    <t>Solano</t>
  </si>
  <si>
    <t>Sonoma</t>
  </si>
  <si>
    <t>Stanislaus</t>
  </si>
  <si>
    <t>Sutter</t>
  </si>
  <si>
    <t>Tehama</t>
  </si>
  <si>
    <t>Trinity</t>
  </si>
  <si>
    <t>Tulare</t>
  </si>
  <si>
    <t>Tuolumne</t>
  </si>
  <si>
    <t>Ventura</t>
  </si>
  <si>
    <t>Yolo</t>
  </si>
  <si>
    <t>Yuba</t>
  </si>
  <si>
    <t>WI</t>
  </si>
  <si>
    <t>CA</t>
  </si>
  <si>
    <t>Allegany</t>
  </si>
  <si>
    <t>Anne Arundel</t>
  </si>
  <si>
    <t>Baltimore</t>
  </si>
  <si>
    <t>Calvert</t>
  </si>
  <si>
    <t>Caroline</t>
  </si>
  <si>
    <t>Cecil</t>
  </si>
  <si>
    <t>Charles</t>
  </si>
  <si>
    <t>Dorchester</t>
  </si>
  <si>
    <t>Frederick</t>
  </si>
  <si>
    <t>Garrett</t>
  </si>
  <si>
    <t>Harford</t>
  </si>
  <si>
    <t>Prince George's</t>
  </si>
  <si>
    <t>Queen Anne's</t>
  </si>
  <si>
    <t>St. Mary's</t>
  </si>
  <si>
    <t>Somerset</t>
  </si>
  <si>
    <t>Talbot</t>
  </si>
  <si>
    <t>Wicomico</t>
  </si>
  <si>
    <t>Worcester</t>
  </si>
  <si>
    <t>Baltimore city</t>
  </si>
  <si>
    <t>MD</t>
  </si>
  <si>
    <t>Andrews</t>
  </si>
  <si>
    <t>Angelina</t>
  </si>
  <si>
    <t>Aransas</t>
  </si>
  <si>
    <t>Archer</t>
  </si>
  <si>
    <t>Armstrong</t>
  </si>
  <si>
    <t>Atascosa</t>
  </si>
  <si>
    <t>Austin</t>
  </si>
  <si>
    <t>Bailey</t>
  </si>
  <si>
    <t>Bandera</t>
  </si>
  <si>
    <t>Bastrop</t>
  </si>
  <si>
    <t>Baylor</t>
  </si>
  <si>
    <t>Bee</t>
  </si>
  <si>
    <t>Bexar</t>
  </si>
  <si>
    <t>Blanco</t>
  </si>
  <si>
    <t>Borden</t>
  </si>
  <si>
    <t>Bosque</t>
  </si>
  <si>
    <t>Bowie</t>
  </si>
  <si>
    <t>Brazoria</t>
  </si>
  <si>
    <t>Brazos</t>
  </si>
  <si>
    <t>Brewster</t>
  </si>
  <si>
    <t>Briscoe</t>
  </si>
  <si>
    <t>Brooks</t>
  </si>
  <si>
    <t>Burleson</t>
  </si>
  <si>
    <t>Burnet</t>
  </si>
  <si>
    <t>Callahan</t>
  </si>
  <si>
    <t>Cameron</t>
  </si>
  <si>
    <t>Camp</t>
  </si>
  <si>
    <t>Carson</t>
  </si>
  <si>
    <t>Castro</t>
  </si>
  <si>
    <t>Chambers</t>
  </si>
  <si>
    <t>Cherokee</t>
  </si>
  <si>
    <t>Childress</t>
  </si>
  <si>
    <t>Cochran</t>
  </si>
  <si>
    <t>Coke</t>
  </si>
  <si>
    <t>Coleman</t>
  </si>
  <si>
    <t>Collin</t>
  </si>
  <si>
    <t>Collingsworth</t>
  </si>
  <si>
    <t>Colorado</t>
  </si>
  <si>
    <t>Comal</t>
  </si>
  <si>
    <t>Comanche</t>
  </si>
  <si>
    <t>Concho</t>
  </si>
  <si>
    <t>Cooke</t>
  </si>
  <si>
    <t>Coryell</t>
  </si>
  <si>
    <t>Cottle</t>
  </si>
  <si>
    <t>Crane</t>
  </si>
  <si>
    <t>Crockett</t>
  </si>
  <si>
    <t>Crosby</t>
  </si>
  <si>
    <t>Culberson</t>
  </si>
  <si>
    <t>Dallam</t>
  </si>
  <si>
    <t>Dallas</t>
  </si>
  <si>
    <t>Dawson</t>
  </si>
  <si>
    <t>Deaf Smith</t>
  </si>
  <si>
    <t>Denton</t>
  </si>
  <si>
    <t>DeWitt</t>
  </si>
  <si>
    <t>Dickens</t>
  </si>
  <si>
    <t>Dimmit</t>
  </si>
  <si>
    <t>Donley</t>
  </si>
  <si>
    <t>Duval</t>
  </si>
  <si>
    <t>Eastland</t>
  </si>
  <si>
    <t>Ector</t>
  </si>
  <si>
    <t>Ellis</t>
  </si>
  <si>
    <t>El Paso</t>
  </si>
  <si>
    <t>Erath</t>
  </si>
  <si>
    <t>Falls</t>
  </si>
  <si>
    <t>Fannin</t>
  </si>
  <si>
    <t>Fisher</t>
  </si>
  <si>
    <t>Foard</t>
  </si>
  <si>
    <t>Fort Bend</t>
  </si>
  <si>
    <t>Freestone</t>
  </si>
  <si>
    <t>Frio</t>
  </si>
  <si>
    <t>Gaines</t>
  </si>
  <si>
    <t>Galveston</t>
  </si>
  <si>
    <t>Garza</t>
  </si>
  <si>
    <t>Gillespie</t>
  </si>
  <si>
    <t>Glasscock</t>
  </si>
  <si>
    <t>Goliad</t>
  </si>
  <si>
    <t>Gonzales</t>
  </si>
  <si>
    <t>Gray</t>
  </si>
  <si>
    <t>Gregg</t>
  </si>
  <si>
    <t>Grimes</t>
  </si>
  <si>
    <t>Guadalupe</t>
  </si>
  <si>
    <t>Hale</t>
  </si>
  <si>
    <t>Hall</t>
  </si>
  <si>
    <t>Hansford</t>
  </si>
  <si>
    <t>Hardeman</t>
  </si>
  <si>
    <t>Harris</t>
  </si>
  <si>
    <t>Hartley</t>
  </si>
  <si>
    <t>Haskell</t>
  </si>
  <si>
    <t>Hays</t>
  </si>
  <si>
    <t>Hemphill</t>
  </si>
  <si>
    <t>Hidalgo</t>
  </si>
  <si>
    <t>Hill</t>
  </si>
  <si>
    <t>Hockley</t>
  </si>
  <si>
    <t>Hood</t>
  </si>
  <si>
    <t>Houston</t>
  </si>
  <si>
    <t>Hudspeth</t>
  </si>
  <si>
    <t>Hunt</t>
  </si>
  <si>
    <t>Hutchinson</t>
  </si>
  <si>
    <t>Irion</t>
  </si>
  <si>
    <t>Jack</t>
  </si>
  <si>
    <t>Jeff Davis</t>
  </si>
  <si>
    <t>Jim Hogg</t>
  </si>
  <si>
    <t>Jim Wells</t>
  </si>
  <si>
    <t>Jones</t>
  </si>
  <si>
    <t>Karnes</t>
  </si>
  <si>
    <t>Kaufman</t>
  </si>
  <si>
    <t>Kenedy</t>
  </si>
  <si>
    <t>Kerr</t>
  </si>
  <si>
    <t>Kimble</t>
  </si>
  <si>
    <t>King</t>
  </si>
  <si>
    <t>Kinney</t>
  </si>
  <si>
    <t>Kleberg</t>
  </si>
  <si>
    <t>Lamar</t>
  </si>
  <si>
    <t>Lamb</t>
  </si>
  <si>
    <t>Lampasas</t>
  </si>
  <si>
    <t>Lavaca</t>
  </si>
  <si>
    <t>Leon</t>
  </si>
  <si>
    <t>Liberty</t>
  </si>
  <si>
    <t>Limestone</t>
  </si>
  <si>
    <t>Lipscomb</t>
  </si>
  <si>
    <t>Live Oak</t>
  </si>
  <si>
    <t>Llano</t>
  </si>
  <si>
    <t>Loving</t>
  </si>
  <si>
    <t>Lubbock</t>
  </si>
  <si>
    <t>Lynn</t>
  </si>
  <si>
    <t>McCulloch</t>
  </si>
  <si>
    <t>McLennan</t>
  </si>
  <si>
    <t>McMullen</t>
  </si>
  <si>
    <t>Matagorda</t>
  </si>
  <si>
    <t>Maverick</t>
  </si>
  <si>
    <t>Medina</t>
  </si>
  <si>
    <t>Milam</t>
  </si>
  <si>
    <t>Mills</t>
  </si>
  <si>
    <t>Mitchell</t>
  </si>
  <si>
    <t>Montague</t>
  </si>
  <si>
    <t>Moore</t>
  </si>
  <si>
    <t>Morris</t>
  </si>
  <si>
    <t>Motley</t>
  </si>
  <si>
    <t>Nacogdoches</t>
  </si>
  <si>
    <t>Navarro</t>
  </si>
  <si>
    <t>Nolan</t>
  </si>
  <si>
    <t>Nueces</t>
  </si>
  <si>
    <t>Ochiltree</t>
  </si>
  <si>
    <t>Palo Pinto</t>
  </si>
  <si>
    <t>Panola</t>
  </si>
  <si>
    <t>Parker</t>
  </si>
  <si>
    <t>Parmer</t>
  </si>
  <si>
    <t>Pecos</t>
  </si>
  <si>
    <t>Potter</t>
  </si>
  <si>
    <t>Presidio</t>
  </si>
  <si>
    <t>Rains</t>
  </si>
  <si>
    <t>Randall</t>
  </si>
  <si>
    <t>Reagan</t>
  </si>
  <si>
    <t>Real</t>
  </si>
  <si>
    <t>Red River</t>
  </si>
  <si>
    <t>Reeves</t>
  </si>
  <si>
    <t>Refugio</t>
  </si>
  <si>
    <t>Roberts</t>
  </si>
  <si>
    <t>Rockwall</t>
  </si>
  <si>
    <t>Runnels</t>
  </si>
  <si>
    <t>Sabine</t>
  </si>
  <si>
    <t>San Augustine</t>
  </si>
  <si>
    <t>San Jacinto</t>
  </si>
  <si>
    <t>San Patricio</t>
  </si>
  <si>
    <t>San Saba</t>
  </si>
  <si>
    <t>Schleicher</t>
  </si>
  <si>
    <t>Scurry</t>
  </si>
  <si>
    <t>Shackelford</t>
  </si>
  <si>
    <t>Sherman</t>
  </si>
  <si>
    <t>Smith</t>
  </si>
  <si>
    <t>Somervell</t>
  </si>
  <si>
    <t>Starr</t>
  </si>
  <si>
    <t>Stephens</t>
  </si>
  <si>
    <t>Sterling</t>
  </si>
  <si>
    <t>Stonewall</t>
  </si>
  <si>
    <t>Sutton</t>
  </si>
  <si>
    <t>Swisher</t>
  </si>
  <si>
    <t>Tarrant</t>
  </si>
  <si>
    <t>Terrell</t>
  </si>
  <si>
    <t>Terry</t>
  </si>
  <si>
    <t>Throckmorton</t>
  </si>
  <si>
    <t>Titus</t>
  </si>
  <si>
    <t>Tom Green</t>
  </si>
  <si>
    <t>Travis</t>
  </si>
  <si>
    <t>Tyler</t>
  </si>
  <si>
    <t>Upshur</t>
  </si>
  <si>
    <t>Upton</t>
  </si>
  <si>
    <t>Uvalde</t>
  </si>
  <si>
    <t>Val Verde</t>
  </si>
  <si>
    <t>Van Zandt</t>
  </si>
  <si>
    <t>Victoria</t>
  </si>
  <si>
    <t>Walker</t>
  </si>
  <si>
    <t>Waller</t>
  </si>
  <si>
    <t>Ward</t>
  </si>
  <si>
    <t>Webb</t>
  </si>
  <si>
    <t>Wharton</t>
  </si>
  <si>
    <t>Wheeler</t>
  </si>
  <si>
    <t>Wichita</t>
  </si>
  <si>
    <t>Wilbarger</t>
  </si>
  <si>
    <t>Willacy</t>
  </si>
  <si>
    <t>Wilson</t>
  </si>
  <si>
    <t>Winkler</t>
  </si>
  <si>
    <t>Wise</t>
  </si>
  <si>
    <t>Yoakum</t>
  </si>
  <si>
    <t>Young</t>
  </si>
  <si>
    <t>Zapata</t>
  </si>
  <si>
    <t>Zavala</t>
  </si>
  <si>
    <t>TX</t>
  </si>
  <si>
    <t>Asotin</t>
  </si>
  <si>
    <t>Chelan</t>
  </si>
  <si>
    <t>Clallam</t>
  </si>
  <si>
    <t>Cowlitz</t>
  </si>
  <si>
    <t>Ferry</t>
  </si>
  <si>
    <t>Garfield</t>
  </si>
  <si>
    <t>Grays Harbor</t>
  </si>
  <si>
    <t>Island</t>
  </si>
  <si>
    <t>Kitsap</t>
  </si>
  <si>
    <t>Kittitas</t>
  </si>
  <si>
    <t>Klickitat</t>
  </si>
  <si>
    <t>Okanogan</t>
  </si>
  <si>
    <t>Pacific</t>
  </si>
  <si>
    <t>Pend Oreille</t>
  </si>
  <si>
    <t>San Juan</t>
  </si>
  <si>
    <t>Skagit</t>
  </si>
  <si>
    <t>Skamania</t>
  </si>
  <si>
    <t>Snohomish</t>
  </si>
  <si>
    <t>Spokane</t>
  </si>
  <si>
    <t>Stevens</t>
  </si>
  <si>
    <t>Thurston</t>
  </si>
  <si>
    <t>Wahkiakum</t>
  </si>
  <si>
    <t>Walla Walla</t>
  </si>
  <si>
    <t>Whatcom</t>
  </si>
  <si>
    <t>Whitman</t>
  </si>
  <si>
    <t>Yakima</t>
  </si>
  <si>
    <t>Accomack</t>
  </si>
  <si>
    <t>Albemarle</t>
  </si>
  <si>
    <t>Alleghany</t>
  </si>
  <si>
    <t>Amelia</t>
  </si>
  <si>
    <t>Amherst</t>
  </si>
  <si>
    <t>Appomattox</t>
  </si>
  <si>
    <t>Arlington</t>
  </si>
  <si>
    <t>Augusta</t>
  </si>
  <si>
    <t>Bedford</t>
  </si>
  <si>
    <t>Bland</t>
  </si>
  <si>
    <t>Botetourt</t>
  </si>
  <si>
    <t>Brunswick</t>
  </si>
  <si>
    <t>Buchanan</t>
  </si>
  <si>
    <t>Buckingham</t>
  </si>
  <si>
    <t>Charles City</t>
  </si>
  <si>
    <t>Charlotte</t>
  </si>
  <si>
    <t>Chesterfield</t>
  </si>
  <si>
    <t>Clarke</t>
  </si>
  <si>
    <t>Craig</t>
  </si>
  <si>
    <t>Culpeper</t>
  </si>
  <si>
    <t>Dickenson</t>
  </si>
  <si>
    <t>Dinwiddie</t>
  </si>
  <si>
    <t>Essex</t>
  </si>
  <si>
    <t>Fairfax</t>
  </si>
  <si>
    <t>Fauquier</t>
  </si>
  <si>
    <t>Fluvanna</t>
  </si>
  <si>
    <t>Giles</t>
  </si>
  <si>
    <t>Gloucester</t>
  </si>
  <si>
    <t>Goochland</t>
  </si>
  <si>
    <t>Greensville</t>
  </si>
  <si>
    <t>Halifax</t>
  </si>
  <si>
    <t>Hanover</t>
  </si>
  <si>
    <t>Henrico</t>
  </si>
  <si>
    <t>Highland</t>
  </si>
  <si>
    <t>Isle of Wight</t>
  </si>
  <si>
    <t>James City</t>
  </si>
  <si>
    <t>King and Queen</t>
  </si>
  <si>
    <t>King George</t>
  </si>
  <si>
    <t>King William</t>
  </si>
  <si>
    <t>Lancaster</t>
  </si>
  <si>
    <t>Loudoun</t>
  </si>
  <si>
    <t>Louisa</t>
  </si>
  <si>
    <t>Lunenburg</t>
  </si>
  <si>
    <t>Mathews</t>
  </si>
  <si>
    <t>Mecklenburg</t>
  </si>
  <si>
    <t>Middlesex</t>
  </si>
  <si>
    <t>New Kent</t>
  </si>
  <si>
    <t>Northampton</t>
  </si>
  <si>
    <t>Northumberland</t>
  </si>
  <si>
    <t>Nottoway</t>
  </si>
  <si>
    <t>Page</t>
  </si>
  <si>
    <t>Patrick</t>
  </si>
  <si>
    <t>Pittsylvania</t>
  </si>
  <si>
    <t>Powhatan</t>
  </si>
  <si>
    <t>Prince Edward</t>
  </si>
  <si>
    <t>Prince George</t>
  </si>
  <si>
    <t>Prince William</t>
  </si>
  <si>
    <t>Rappahannock</t>
  </si>
  <si>
    <t>Richmond</t>
  </si>
  <si>
    <t>Roanoke</t>
  </si>
  <si>
    <t>Rockbridge</t>
  </si>
  <si>
    <t>Rockingham</t>
  </si>
  <si>
    <t>Shenandoah</t>
  </si>
  <si>
    <t>Smyth</t>
  </si>
  <si>
    <t>Southampton</t>
  </si>
  <si>
    <t>Spotsylvania</t>
  </si>
  <si>
    <t>Stafford</t>
  </si>
  <si>
    <t>Surry</t>
  </si>
  <si>
    <t>Sussex</t>
  </si>
  <si>
    <t>Westmoreland</t>
  </si>
  <si>
    <t>Wythe</t>
  </si>
  <si>
    <t>York</t>
  </si>
  <si>
    <t>Alexandria city</t>
  </si>
  <si>
    <t>Bristol city</t>
  </si>
  <si>
    <t>Buena Vista city</t>
  </si>
  <si>
    <t>Charlottesville city</t>
  </si>
  <si>
    <t>Chesapeake city</t>
  </si>
  <si>
    <t>Colonial Heights city</t>
  </si>
  <si>
    <t>Covington city</t>
  </si>
  <si>
    <t>Danville city</t>
  </si>
  <si>
    <t>Emporia city</t>
  </si>
  <si>
    <t>Fairfax city</t>
  </si>
  <si>
    <t>Falls Church city</t>
  </si>
  <si>
    <t>Franklin city</t>
  </si>
  <si>
    <t>Fredericksburg city</t>
  </si>
  <si>
    <t>Galax city</t>
  </si>
  <si>
    <t>Hampton city</t>
  </si>
  <si>
    <t>Harrisonburg city</t>
  </si>
  <si>
    <t>Hopewell city</t>
  </si>
  <si>
    <t>Lexington city</t>
  </si>
  <si>
    <t>Lynchburg city</t>
  </si>
  <si>
    <t>Manassas city</t>
  </si>
  <si>
    <t>Manassas Park city</t>
  </si>
  <si>
    <t>Martinsville city</t>
  </si>
  <si>
    <t>Newport News city</t>
  </si>
  <si>
    <t>Norfolk city</t>
  </si>
  <si>
    <t>Norton city</t>
  </si>
  <si>
    <t>Petersburg city</t>
  </si>
  <si>
    <t>Poquoson city</t>
  </si>
  <si>
    <t>Portsmouth city</t>
  </si>
  <si>
    <t>Radford city</t>
  </si>
  <si>
    <t>Richmond city</t>
  </si>
  <si>
    <t>Roanoke city</t>
  </si>
  <si>
    <t>Salem city</t>
  </si>
  <si>
    <t>Staunton city</t>
  </si>
  <si>
    <t>Suffolk city</t>
  </si>
  <si>
    <t>Virginia Beach city</t>
  </si>
  <si>
    <t>Waynesboro city</t>
  </si>
  <si>
    <t>Williamsburg city</t>
  </si>
  <si>
    <t>Winchester city</t>
  </si>
  <si>
    <t>Beaver</t>
  </si>
  <si>
    <t>Box Elder</t>
  </si>
  <si>
    <t>Cache</t>
  </si>
  <si>
    <t>Carbon</t>
  </si>
  <si>
    <t>Daggett</t>
  </si>
  <si>
    <t>Davis</t>
  </si>
  <si>
    <t>Duchesne</t>
  </si>
  <si>
    <t>Emery</t>
  </si>
  <si>
    <t>Grand</t>
  </si>
  <si>
    <t>Juab</t>
  </si>
  <si>
    <t>Millard</t>
  </si>
  <si>
    <t>Piute</t>
  </si>
  <si>
    <t>Rich</t>
  </si>
  <si>
    <t>Salt Lake</t>
  </si>
  <si>
    <t>Sanpete</t>
  </si>
  <si>
    <t>Sevier</t>
  </si>
  <si>
    <t>Summit</t>
  </si>
  <si>
    <t>Tooele</t>
  </si>
  <si>
    <t>Uintah</t>
  </si>
  <si>
    <t>Utah</t>
  </si>
  <si>
    <t>Wasatch</t>
  </si>
  <si>
    <t>Weber</t>
  </si>
  <si>
    <t>Ashtabula</t>
  </si>
  <si>
    <t>Athens</t>
  </si>
  <si>
    <t>Auglaize</t>
  </si>
  <si>
    <t>Belmont</t>
  </si>
  <si>
    <t>Clermont</t>
  </si>
  <si>
    <t>Columbiana</t>
  </si>
  <si>
    <t>Coshocton</t>
  </si>
  <si>
    <t>Cuyahoga</t>
  </si>
  <si>
    <t>Darke</t>
  </si>
  <si>
    <t>Defiance</t>
  </si>
  <si>
    <t>Erie</t>
  </si>
  <si>
    <t>Fairfield</t>
  </si>
  <si>
    <t>Gallia</t>
  </si>
  <si>
    <t>Geauga</t>
  </si>
  <si>
    <t>Guernsey</t>
  </si>
  <si>
    <t>Hocking</t>
  </si>
  <si>
    <t>Holmes</t>
  </si>
  <si>
    <t>Licking</t>
  </si>
  <si>
    <t>Lorain</t>
  </si>
  <si>
    <t>Lucas</t>
  </si>
  <si>
    <t>Mahoning</t>
  </si>
  <si>
    <t>Meigs</t>
  </si>
  <si>
    <t>Morrow</t>
  </si>
  <si>
    <t>Muskingum</t>
  </si>
  <si>
    <t>Paulding</t>
  </si>
  <si>
    <t>Pickaway</t>
  </si>
  <si>
    <t>Preble</t>
  </si>
  <si>
    <t>Ross</t>
  </si>
  <si>
    <t>Sandusky</t>
  </si>
  <si>
    <t>Scioto</t>
  </si>
  <si>
    <t>Seneca</t>
  </si>
  <si>
    <t>Trumbull</t>
  </si>
  <si>
    <t>Tuscarawas</t>
  </si>
  <si>
    <t>Van Wert</t>
  </si>
  <si>
    <t>Vinton</t>
  </si>
  <si>
    <t>Williams</t>
  </si>
  <si>
    <t>Wyandot</t>
  </si>
  <si>
    <t>Alamance</t>
  </si>
  <si>
    <t>Anson</t>
  </si>
  <si>
    <t>Ashe</t>
  </si>
  <si>
    <t>Avery</t>
  </si>
  <si>
    <t>Beaufort</t>
  </si>
  <si>
    <t>Bertie</t>
  </si>
  <si>
    <t>Bladen</t>
  </si>
  <si>
    <t>Buncombe</t>
  </si>
  <si>
    <t>Burke</t>
  </si>
  <si>
    <t>Cabarrus</t>
  </si>
  <si>
    <t>Camden</t>
  </si>
  <si>
    <t>Carteret</t>
  </si>
  <si>
    <t>Caswell</t>
  </si>
  <si>
    <t>Catawba</t>
  </si>
  <si>
    <t>Chatham</t>
  </si>
  <si>
    <t>Chowan</t>
  </si>
  <si>
    <t>Cleveland</t>
  </si>
  <si>
    <t>Columbus</t>
  </si>
  <si>
    <t>Craven</t>
  </si>
  <si>
    <t>Currituck</t>
  </si>
  <si>
    <t>Dare</t>
  </si>
  <si>
    <t>Davidson</t>
  </si>
  <si>
    <t>Davie</t>
  </si>
  <si>
    <t>Duplin</t>
  </si>
  <si>
    <t>Durham</t>
  </si>
  <si>
    <t>Edgecombe</t>
  </si>
  <si>
    <t>Forsyth</t>
  </si>
  <si>
    <t>Gaston</t>
  </si>
  <si>
    <t>Gates</t>
  </si>
  <si>
    <t>Graham</t>
  </si>
  <si>
    <t>Granville</t>
  </si>
  <si>
    <t>Guilford</t>
  </si>
  <si>
    <t>Harnett</t>
  </si>
  <si>
    <t>Haywood</t>
  </si>
  <si>
    <t>Hertford</t>
  </si>
  <si>
    <t>Hoke</t>
  </si>
  <si>
    <t>Hyde</t>
  </si>
  <si>
    <t>Iredell</t>
  </si>
  <si>
    <t>Johnston</t>
  </si>
  <si>
    <t>Lenoir</t>
  </si>
  <si>
    <t>McDowell</t>
  </si>
  <si>
    <t>Nash</t>
  </si>
  <si>
    <t>New Hanover</t>
  </si>
  <si>
    <t>Onslow</t>
  </si>
  <si>
    <t>Pamlico</t>
  </si>
  <si>
    <t>Pasquotank</t>
  </si>
  <si>
    <t>Pender</t>
  </si>
  <si>
    <t>Perquimans</t>
  </si>
  <si>
    <t>Person</t>
  </si>
  <si>
    <t>Pitt</t>
  </si>
  <si>
    <t>Robeson</t>
  </si>
  <si>
    <t>Rutherford</t>
  </si>
  <si>
    <t>Sampson</t>
  </si>
  <si>
    <t>Scotland</t>
  </si>
  <si>
    <t>Stanly</t>
  </si>
  <si>
    <t>Stokes</t>
  </si>
  <si>
    <t>Swain</t>
  </si>
  <si>
    <t>Transylvania</t>
  </si>
  <si>
    <t>Tyrrell</t>
  </si>
  <si>
    <t>Vance</t>
  </si>
  <si>
    <t>Wake</t>
  </si>
  <si>
    <t>Watauga</t>
  </si>
  <si>
    <t>Wilkes</t>
  </si>
  <si>
    <t>Yadkin</t>
  </si>
  <si>
    <t>Yancey</t>
  </si>
  <si>
    <t>Aitkin</t>
  </si>
  <si>
    <t>Anoka</t>
  </si>
  <si>
    <t>Becker</t>
  </si>
  <si>
    <t>Beltrami</t>
  </si>
  <si>
    <t>Big Stone</t>
  </si>
  <si>
    <t>Blue Earth</t>
  </si>
  <si>
    <t>Carlton</t>
  </si>
  <si>
    <t>Carver</t>
  </si>
  <si>
    <t>Chisago</t>
  </si>
  <si>
    <t>Clearwater</t>
  </si>
  <si>
    <t>Cottonwood</t>
  </si>
  <si>
    <t>Crow Wing</t>
  </si>
  <si>
    <t>Dakota</t>
  </si>
  <si>
    <t>Faribault</t>
  </si>
  <si>
    <t>Fillmore</t>
  </si>
  <si>
    <t>Freeborn</t>
  </si>
  <si>
    <t>Goodhue</t>
  </si>
  <si>
    <t>Hennepin</t>
  </si>
  <si>
    <t>Hubbard</t>
  </si>
  <si>
    <t>Isanti</t>
  </si>
  <si>
    <t>Itasca</t>
  </si>
  <si>
    <t>Kanabec</t>
  </si>
  <si>
    <t>Kandiyohi</t>
  </si>
  <si>
    <t>Kittson</t>
  </si>
  <si>
    <t>Koochiching</t>
  </si>
  <si>
    <t>Lac qui Parle</t>
  </si>
  <si>
    <t>Lake of the Woods</t>
  </si>
  <si>
    <t>Le Sueur</t>
  </si>
  <si>
    <t>McLeod</t>
  </si>
  <si>
    <t>Mahnomen</t>
  </si>
  <si>
    <t>Meeker</t>
  </si>
  <si>
    <t>Mille Lacs</t>
  </si>
  <si>
    <t>Morrison</t>
  </si>
  <si>
    <t>Mower</t>
  </si>
  <si>
    <t>Murray</t>
  </si>
  <si>
    <t>Nicollet</t>
  </si>
  <si>
    <t>Nobles</t>
  </si>
  <si>
    <t>Norman</t>
  </si>
  <si>
    <t>Olmsted</t>
  </si>
  <si>
    <t>Otter Tail</t>
  </si>
  <si>
    <t>Pennington</t>
  </si>
  <si>
    <t>Pine</t>
  </si>
  <si>
    <t>Pipestone</t>
  </si>
  <si>
    <t>Ramsey</t>
  </si>
  <si>
    <t>Red Lake</t>
  </si>
  <si>
    <t>Redwood</t>
  </si>
  <si>
    <t>Renville</t>
  </si>
  <si>
    <t>Rice</t>
  </si>
  <si>
    <t>Roseau</t>
  </si>
  <si>
    <t>St. Louis</t>
  </si>
  <si>
    <t>Sherburne</t>
  </si>
  <si>
    <t>Sibley</t>
  </si>
  <si>
    <t>Stearns</t>
  </si>
  <si>
    <t>Steele</t>
  </si>
  <si>
    <t>Swift</t>
  </si>
  <si>
    <t>Traverse</t>
  </si>
  <si>
    <t>Wabasha</t>
  </si>
  <si>
    <t>Wadena</t>
  </si>
  <si>
    <t>Waseca</t>
  </si>
  <si>
    <t>Watonwan</t>
  </si>
  <si>
    <t>Wilkin</t>
  </si>
  <si>
    <t>Winona</t>
  </si>
  <si>
    <t>Wright</t>
  </si>
  <si>
    <t>Yellow Medicine</t>
  </si>
  <si>
    <t>Bledsoe</t>
  </si>
  <si>
    <t>Blount</t>
  </si>
  <si>
    <t>Bradley</t>
  </si>
  <si>
    <t>Cannon</t>
  </si>
  <si>
    <t>Cheatham</t>
  </si>
  <si>
    <t>Chester</t>
  </si>
  <si>
    <t>Claiborne</t>
  </si>
  <si>
    <t>Cocke</t>
  </si>
  <si>
    <t>Coffee</t>
  </si>
  <si>
    <t>Dickson</t>
  </si>
  <si>
    <t>Dyer</t>
  </si>
  <si>
    <t>Fentress</t>
  </si>
  <si>
    <t>Grainger</t>
  </si>
  <si>
    <t>Hamblen</t>
  </si>
  <si>
    <t>Hawkins</t>
  </si>
  <si>
    <t>Humphreys</t>
  </si>
  <si>
    <t>Lauderdale</t>
  </si>
  <si>
    <t>Loudon</t>
  </si>
  <si>
    <t>McMinn</t>
  </si>
  <si>
    <t>McNairy</t>
  </si>
  <si>
    <t>Maury</t>
  </si>
  <si>
    <t>Obion</t>
  </si>
  <si>
    <t>Overton</t>
  </si>
  <si>
    <t>Pickett</t>
  </si>
  <si>
    <t>Rhea</t>
  </si>
  <si>
    <t>Roane</t>
  </si>
  <si>
    <t>Sequatchie</t>
  </si>
  <si>
    <t>Stewart</t>
  </si>
  <si>
    <t>Sumner</t>
  </si>
  <si>
    <t>Trousdale</t>
  </si>
  <si>
    <t>Unicoi</t>
  </si>
  <si>
    <t>Weakley</t>
  </si>
  <si>
    <t>Alachua</t>
  </si>
  <si>
    <t>Baker</t>
  </si>
  <si>
    <t>Bradford</t>
  </si>
  <si>
    <t>Brevard</t>
  </si>
  <si>
    <t>Broward</t>
  </si>
  <si>
    <t>Citrus</t>
  </si>
  <si>
    <t>Collier</t>
  </si>
  <si>
    <t>DeSoto</t>
  </si>
  <si>
    <t>Dixie</t>
  </si>
  <si>
    <t>Escambia</t>
  </si>
  <si>
    <t>Flagler</t>
  </si>
  <si>
    <t>Gadsden</t>
  </si>
  <si>
    <t>Gilchrist</t>
  </si>
  <si>
    <t>Glades</t>
  </si>
  <si>
    <t>Gulf</t>
  </si>
  <si>
    <t>Hardee</t>
  </si>
  <si>
    <t>Hendry</t>
  </si>
  <si>
    <t>Hernando</t>
  </si>
  <si>
    <t>Highlands</t>
  </si>
  <si>
    <t>Hillsborough</t>
  </si>
  <si>
    <t>Indian River</t>
  </si>
  <si>
    <t>Levy</t>
  </si>
  <si>
    <t>Manatee</t>
  </si>
  <si>
    <t>Miami-Dade</t>
  </si>
  <si>
    <t>Nassau</t>
  </si>
  <si>
    <t>Okaloosa</t>
  </si>
  <si>
    <t>Okeechobee</t>
  </si>
  <si>
    <t>Palm Beach</t>
  </si>
  <si>
    <t>Pasco</t>
  </si>
  <si>
    <t>Pinellas</t>
  </si>
  <si>
    <t>St. Johns</t>
  </si>
  <si>
    <t>St. Lucie</t>
  </si>
  <si>
    <t>Santa Rosa</t>
  </si>
  <si>
    <t>Sarasota</t>
  </si>
  <si>
    <t>Seminole</t>
  </si>
  <si>
    <t>Sumter</t>
  </si>
  <si>
    <t>Suwannee</t>
  </si>
  <si>
    <t>Volusia</t>
  </si>
  <si>
    <t>Wakulla</t>
  </si>
  <si>
    <t>Walton</t>
  </si>
  <si>
    <t>Alamosa</t>
  </si>
  <si>
    <t>Arapahoe</t>
  </si>
  <si>
    <t>Archuleta</t>
  </si>
  <si>
    <t>Baca</t>
  </si>
  <si>
    <t>Bent</t>
  </si>
  <si>
    <t>Boulder</t>
  </si>
  <si>
    <t>Broomfield</t>
  </si>
  <si>
    <t>Chaffee</t>
  </si>
  <si>
    <t>Cheyenne</t>
  </si>
  <si>
    <t>Clear Creek</t>
  </si>
  <si>
    <t>Conejos</t>
  </si>
  <si>
    <t>Costilla</t>
  </si>
  <si>
    <t>Crowley</t>
  </si>
  <si>
    <t>Custer</t>
  </si>
  <si>
    <t>Denver</t>
  </si>
  <si>
    <t>Dolores</t>
  </si>
  <si>
    <t>Eagle</t>
  </si>
  <si>
    <t>Elbert</t>
  </si>
  <si>
    <t>Fremont</t>
  </si>
  <si>
    <t>Gilpin</t>
  </si>
  <si>
    <t>Gunnison</t>
  </si>
  <si>
    <t>Hinsdale</t>
  </si>
  <si>
    <t>Huerfano</t>
  </si>
  <si>
    <t>Kiowa</t>
  </si>
  <si>
    <t>Kit Carson</t>
  </si>
  <si>
    <t>La Plata</t>
  </si>
  <si>
    <t>Larimer</t>
  </si>
  <si>
    <t>Las Animas</t>
  </si>
  <si>
    <t>Mesa</t>
  </si>
  <si>
    <t>Mineral</t>
  </si>
  <si>
    <t>Moffat</t>
  </si>
  <si>
    <t>Montezuma</t>
  </si>
  <si>
    <t>Montrose</t>
  </si>
  <si>
    <t>Otero</t>
  </si>
  <si>
    <t>Ouray</t>
  </si>
  <si>
    <t>Park</t>
  </si>
  <si>
    <t>Phillips</t>
  </si>
  <si>
    <t>Pitkin</t>
  </si>
  <si>
    <t>Prowers</t>
  </si>
  <si>
    <t>Pueblo</t>
  </si>
  <si>
    <t>Rio Blanco</t>
  </si>
  <si>
    <t>Rio Grande</t>
  </si>
  <si>
    <t>Routt</t>
  </si>
  <si>
    <t>Saguache</t>
  </si>
  <si>
    <t>San Miguel</t>
  </si>
  <si>
    <t>Sedgwick</t>
  </si>
  <si>
    <t>Teller</t>
  </si>
  <si>
    <t>Weld</t>
  </si>
  <si>
    <t>Yuma</t>
  </si>
  <si>
    <t>Autauga</t>
  </si>
  <si>
    <t>Baldwin</t>
  </si>
  <si>
    <t>Barbour</t>
  </si>
  <si>
    <t>Bibb</t>
  </si>
  <si>
    <t>Bullock</t>
  </si>
  <si>
    <t>Chilton</t>
  </si>
  <si>
    <t>Choctaw</t>
  </si>
  <si>
    <t>Cleburne</t>
  </si>
  <si>
    <t>Colbert</t>
  </si>
  <si>
    <t>Conecuh</t>
  </si>
  <si>
    <t>Coosa</t>
  </si>
  <si>
    <t>Covington</t>
  </si>
  <si>
    <t>Crenshaw</t>
  </si>
  <si>
    <t>Cullman</t>
  </si>
  <si>
    <t>Dale</t>
  </si>
  <si>
    <t>Elmore</t>
  </si>
  <si>
    <t>Etowah</t>
  </si>
  <si>
    <t>Geneva</t>
  </si>
  <si>
    <t>Lowndes</t>
  </si>
  <si>
    <t>Marengo</t>
  </si>
  <si>
    <t>Mobile</t>
  </si>
  <si>
    <t>Pickens</t>
  </si>
  <si>
    <t>Talladega</t>
  </si>
  <si>
    <t>Tallapoosa</t>
  </si>
  <si>
    <t>Tuscaloosa</t>
  </si>
  <si>
    <t>Wilcox</t>
  </si>
  <si>
    <t>Winston</t>
  </si>
  <si>
    <t>Appling</t>
  </si>
  <si>
    <t>Atkinson</t>
  </si>
  <si>
    <t>Bacon</t>
  </si>
  <si>
    <t>Banks</t>
  </si>
  <si>
    <t>Barrow</t>
  </si>
  <si>
    <t>Bartow</t>
  </si>
  <si>
    <t>Ben Hill</t>
  </si>
  <si>
    <t>Bleckley</t>
  </si>
  <si>
    <t>Brantley</t>
  </si>
  <si>
    <t>Bryan</t>
  </si>
  <si>
    <t>Bulloch</t>
  </si>
  <si>
    <t>Butts</t>
  </si>
  <si>
    <t>Candler</t>
  </si>
  <si>
    <t>Catoosa</t>
  </si>
  <si>
    <t>Charlton</t>
  </si>
  <si>
    <t>Chattahoochee</t>
  </si>
  <si>
    <t>Chattooga</t>
  </si>
  <si>
    <t>Clayton</t>
  </si>
  <si>
    <t>Clinch</t>
  </si>
  <si>
    <t>Cobb</t>
  </si>
  <si>
    <t>Colquitt</t>
  </si>
  <si>
    <t>Coweta</t>
  </si>
  <si>
    <t>Crisp</t>
  </si>
  <si>
    <t>Dade</t>
  </si>
  <si>
    <t>Dooly</t>
  </si>
  <si>
    <t>Dougherty</t>
  </si>
  <si>
    <t>Early</t>
  </si>
  <si>
    <t>Echols</t>
  </si>
  <si>
    <t>Emanuel</t>
  </si>
  <si>
    <t>Evans</t>
  </si>
  <si>
    <t>Gilmer</t>
  </si>
  <si>
    <t>Glascock</t>
  </si>
  <si>
    <t>Glynn</t>
  </si>
  <si>
    <t>Gordon</t>
  </si>
  <si>
    <t>Grady</t>
  </si>
  <si>
    <t>Gwinnett</t>
  </si>
  <si>
    <t>Habersham</t>
  </si>
  <si>
    <t>Haralson</t>
  </si>
  <si>
    <t>Heard</t>
  </si>
  <si>
    <t>Irwin</t>
  </si>
  <si>
    <t>Jenkins</t>
  </si>
  <si>
    <t>Lanier</t>
  </si>
  <si>
    <t>Laurens</t>
  </si>
  <si>
    <t>Long</t>
  </si>
  <si>
    <t>Lumpkin</t>
  </si>
  <si>
    <t>McDuffie</t>
  </si>
  <si>
    <t>McIntosh</t>
  </si>
  <si>
    <t>Meriwether</t>
  </si>
  <si>
    <t>Miller</t>
  </si>
  <si>
    <t>Muscogee</t>
  </si>
  <si>
    <t>Oconee</t>
  </si>
  <si>
    <t>Oglethorpe</t>
  </si>
  <si>
    <t>Peach</t>
  </si>
  <si>
    <t>Quitman</t>
  </si>
  <si>
    <t>Rabun</t>
  </si>
  <si>
    <t>Rockdale</t>
  </si>
  <si>
    <t>Schley</t>
  </si>
  <si>
    <t>Screven</t>
  </si>
  <si>
    <t>Spalding</t>
  </si>
  <si>
    <t>Taliaferro</t>
  </si>
  <si>
    <t>Tattnall</t>
  </si>
  <si>
    <t>Telfair</t>
  </si>
  <si>
    <t>Thomas</t>
  </si>
  <si>
    <t>Tift</t>
  </si>
  <si>
    <t>Toombs</t>
  </si>
  <si>
    <t>Towns</t>
  </si>
  <si>
    <t>Treutlen</t>
  </si>
  <si>
    <t>Troup</t>
  </si>
  <si>
    <t>Turner</t>
  </si>
  <si>
    <t>Twiggs</t>
  </si>
  <si>
    <t>Upson</t>
  </si>
  <si>
    <t>Ware</t>
  </si>
  <si>
    <t>Whitfield</t>
  </si>
  <si>
    <t>Wilkinson</t>
  </si>
  <si>
    <t>Worth</t>
  </si>
  <si>
    <t>WA</t>
  </si>
  <si>
    <t>VI</t>
  </si>
  <si>
    <t>UT</t>
  </si>
  <si>
    <t>OH</t>
  </si>
  <si>
    <t>NC</t>
  </si>
  <si>
    <t>MN</t>
  </si>
  <si>
    <t>TN</t>
  </si>
  <si>
    <t>FL</t>
  </si>
  <si>
    <t>CO</t>
  </si>
  <si>
    <t>AL</t>
  </si>
  <si>
    <t>GA</t>
  </si>
  <si>
    <t>Arkansas</t>
  </si>
  <si>
    <t>Idaho</t>
  </si>
  <si>
    <t>Indiana</t>
  </si>
  <si>
    <t>Mississippi</t>
  </si>
  <si>
    <t>Oklahoma</t>
  </si>
  <si>
    <t>Oregon</t>
  </si>
  <si>
    <t>Texas</t>
  </si>
  <si>
    <t>Wyoming</t>
  </si>
  <si>
    <t>AZ</t>
  </si>
  <si>
    <t>AR</t>
  </si>
  <si>
    <t>ID</t>
  </si>
  <si>
    <t>IA</t>
  </si>
  <si>
    <t>KS</t>
  </si>
  <si>
    <t>LA</t>
  </si>
  <si>
    <t>MS</t>
  </si>
  <si>
    <t>MT</t>
  </si>
  <si>
    <t>NE</t>
  </si>
  <si>
    <t>NV</t>
  </si>
  <si>
    <t>NJ</t>
  </si>
  <si>
    <t>NY</t>
  </si>
  <si>
    <t>NM</t>
  </si>
  <si>
    <t>ND</t>
  </si>
  <si>
    <t>OK</t>
  </si>
  <si>
    <t>OR</t>
  </si>
  <si>
    <t>PA</t>
  </si>
  <si>
    <t>SC</t>
  </si>
  <si>
    <t>SD</t>
  </si>
  <si>
    <t>WV</t>
  </si>
  <si>
    <t>WY</t>
  </si>
  <si>
    <t>MO</t>
  </si>
  <si>
    <t>Ashley</t>
  </si>
  <si>
    <t>Baxter</t>
  </si>
  <si>
    <t>Chicot</t>
  </si>
  <si>
    <t>Conway</t>
  </si>
  <si>
    <t>Craighead</t>
  </si>
  <si>
    <t>Cross</t>
  </si>
  <si>
    <t>Desha</t>
  </si>
  <si>
    <t>Drew</t>
  </si>
  <si>
    <t>Faulkner</t>
  </si>
  <si>
    <t>Garland</t>
  </si>
  <si>
    <t>Hempstead</t>
  </si>
  <si>
    <t>Hot Spring</t>
  </si>
  <si>
    <t>Independence</t>
  </si>
  <si>
    <t>Izard</t>
  </si>
  <si>
    <t>Little River</t>
  </si>
  <si>
    <t>Lonoke</t>
  </si>
  <si>
    <t>Ouachita</t>
  </si>
  <si>
    <t>Poinsett</t>
  </si>
  <si>
    <t>Prairie</t>
  </si>
  <si>
    <t>St. Francis</t>
  </si>
  <si>
    <t>Searcy</t>
  </si>
  <si>
    <t>Sebastian</t>
  </si>
  <si>
    <t>Sharp</t>
  </si>
  <si>
    <t>Stone</t>
  </si>
  <si>
    <t>Woodruff</t>
  </si>
  <si>
    <t>Yell</t>
  </si>
  <si>
    <t>Apache</t>
  </si>
  <si>
    <t>Cochise</t>
  </si>
  <si>
    <t>Coconino</t>
  </si>
  <si>
    <t>Gila</t>
  </si>
  <si>
    <t>Greenlee</t>
  </si>
  <si>
    <t>La Paz</t>
  </si>
  <si>
    <t>Maricopa</t>
  </si>
  <si>
    <t>Mohave</t>
  </si>
  <si>
    <t>Navajo</t>
  </si>
  <si>
    <t>Pima</t>
  </si>
  <si>
    <t>Pinal</t>
  </si>
  <si>
    <t>Yavapai</t>
  </si>
  <si>
    <t>Allamakee</t>
  </si>
  <si>
    <t>Appanoose</t>
  </si>
  <si>
    <t>Audubon</t>
  </si>
  <si>
    <t>Black Hawk</t>
  </si>
  <si>
    <t>Bremer</t>
  </si>
  <si>
    <t>Buena Vista</t>
  </si>
  <si>
    <t>Cedar</t>
  </si>
  <si>
    <t>Cerro Gordo</t>
  </si>
  <si>
    <t>Chickasaw</t>
  </si>
  <si>
    <t>Des Moines</t>
  </si>
  <si>
    <t>Dubuque</t>
  </si>
  <si>
    <t>Guthrie</t>
  </si>
  <si>
    <t>Ida</t>
  </si>
  <si>
    <t>Keokuk</t>
  </si>
  <si>
    <t>Kossuth</t>
  </si>
  <si>
    <t>Linn</t>
  </si>
  <si>
    <t>Mahaska</t>
  </si>
  <si>
    <t>Monona</t>
  </si>
  <si>
    <t>Muscatine</t>
  </si>
  <si>
    <t>O'Brien</t>
  </si>
  <si>
    <t>Palo Alto</t>
  </si>
  <si>
    <t>Plymouth</t>
  </si>
  <si>
    <t>Pocahontas</t>
  </si>
  <si>
    <t>Pottawattamie</t>
  </si>
  <si>
    <t>Poweshiek</t>
  </si>
  <si>
    <t>Ringgold</t>
  </si>
  <si>
    <t>Sac</t>
  </si>
  <si>
    <t>Sioux</t>
  </si>
  <si>
    <t>Story</t>
  </si>
  <si>
    <t>Tama</t>
  </si>
  <si>
    <t>Wapello</t>
  </si>
  <si>
    <t>Winneshiek</t>
  </si>
  <si>
    <t>Woodbury</t>
  </si>
  <si>
    <t>Ada</t>
  </si>
  <si>
    <t>Bannock</t>
  </si>
  <si>
    <t>Bear Lake</t>
  </si>
  <si>
    <t>Benewah</t>
  </si>
  <si>
    <t>Bingham</t>
  </si>
  <si>
    <t>Blaine</t>
  </si>
  <si>
    <t>Boise</t>
  </si>
  <si>
    <t>Bonner</t>
  </si>
  <si>
    <t>Bonneville</t>
  </si>
  <si>
    <t>Boundary</t>
  </si>
  <si>
    <t>Camas</t>
  </si>
  <si>
    <t>Canyon</t>
  </si>
  <si>
    <t>Caribou</t>
  </si>
  <si>
    <t>Cassia</t>
  </si>
  <si>
    <t>Gem</t>
  </si>
  <si>
    <t>Gooding</t>
  </si>
  <si>
    <t>Jerome</t>
  </si>
  <si>
    <t>Kootenai</t>
  </si>
  <si>
    <t>Latah</t>
  </si>
  <si>
    <t>Lemhi</t>
  </si>
  <si>
    <t>Minidoka</t>
  </si>
  <si>
    <t>Nez Perce</t>
  </si>
  <si>
    <t>Owyhee</t>
  </si>
  <si>
    <t>Payette</t>
  </si>
  <si>
    <t>Power</t>
  </si>
  <si>
    <t>Shoshone</t>
  </si>
  <si>
    <t>Teton</t>
  </si>
  <si>
    <t>Twin Falls</t>
  </si>
  <si>
    <t>Valley</t>
  </si>
  <si>
    <t>Atchison</t>
  </si>
  <si>
    <t>Barber</t>
  </si>
  <si>
    <t>Barton</t>
  </si>
  <si>
    <t>Chase</t>
  </si>
  <si>
    <t>Chautauqua</t>
  </si>
  <si>
    <t>Cloud</t>
  </si>
  <si>
    <t>Coffey</t>
  </si>
  <si>
    <t>Cowley</t>
  </si>
  <si>
    <t>Doniphan</t>
  </si>
  <si>
    <t>Elk</t>
  </si>
  <si>
    <t>Ellsworth</t>
  </si>
  <si>
    <t>Finney</t>
  </si>
  <si>
    <t>Geary</t>
  </si>
  <si>
    <t>Gove</t>
  </si>
  <si>
    <t>Greeley</t>
  </si>
  <si>
    <t>Greenwood</t>
  </si>
  <si>
    <t>Harper</t>
  </si>
  <si>
    <t>Harvey</t>
  </si>
  <si>
    <t>Hodgeman</t>
  </si>
  <si>
    <t>Jewell</t>
  </si>
  <si>
    <t>Kearny</t>
  </si>
  <si>
    <t>Kingman</t>
  </si>
  <si>
    <t>Labette</t>
  </si>
  <si>
    <t>Lane</t>
  </si>
  <si>
    <t>Leavenworth</t>
  </si>
  <si>
    <t>McPherson</t>
  </si>
  <si>
    <t>Morton</t>
  </si>
  <si>
    <t>Nemaha</t>
  </si>
  <si>
    <t>Neosho</t>
  </si>
  <si>
    <t>Ness</t>
  </si>
  <si>
    <t>Norton</t>
  </si>
  <si>
    <t>Osage</t>
  </si>
  <si>
    <t>Osborne</t>
  </si>
  <si>
    <t>Pawnee</t>
  </si>
  <si>
    <t>Pottawatomie</t>
  </si>
  <si>
    <t>Pratt</t>
  </si>
  <si>
    <t>Rawlins</t>
  </si>
  <si>
    <t>Reno</t>
  </si>
  <si>
    <t>Republic</t>
  </si>
  <si>
    <t>Riley</t>
  </si>
  <si>
    <t>Rooks</t>
  </si>
  <si>
    <t>Seward</t>
  </si>
  <si>
    <t>Shawnee</t>
  </si>
  <si>
    <t>Sheridan</t>
  </si>
  <si>
    <t>Stanton</t>
  </si>
  <si>
    <t>Trego</t>
  </si>
  <si>
    <t>Wabaunsee</t>
  </si>
  <si>
    <t>Wallace</t>
  </si>
  <si>
    <t>Woodson</t>
  </si>
  <si>
    <t>Wyandotte</t>
  </si>
  <si>
    <t>Caddo</t>
  </si>
  <si>
    <t>Jefferson Davis</t>
  </si>
  <si>
    <t>Orleans</t>
  </si>
  <si>
    <t>St. Charles</t>
  </si>
  <si>
    <t>Andrew</t>
  </si>
  <si>
    <t>Audrain</t>
  </si>
  <si>
    <t>Bates</t>
  </si>
  <si>
    <t>Bollinger</t>
  </si>
  <si>
    <t>Callaway</t>
  </si>
  <si>
    <t>Cape Girardeau</t>
  </si>
  <si>
    <t>Chariton</t>
  </si>
  <si>
    <t>Cole</t>
  </si>
  <si>
    <t>Cooper</t>
  </si>
  <si>
    <t>Sullivan part</t>
  </si>
  <si>
    <t>Dent</t>
  </si>
  <si>
    <t>Dunklin</t>
  </si>
  <si>
    <t>Gasconade</t>
  </si>
  <si>
    <t>Gentry</t>
  </si>
  <si>
    <t>Hickory</t>
  </si>
  <si>
    <t>Holt</t>
  </si>
  <si>
    <t>Howell</t>
  </si>
  <si>
    <t>Laclede</t>
  </si>
  <si>
    <t>McDonald</t>
  </si>
  <si>
    <t>Maries</t>
  </si>
  <si>
    <t>Moniteau</t>
  </si>
  <si>
    <t>New Madrid</t>
  </si>
  <si>
    <t>Nodaway</t>
  </si>
  <si>
    <t>Ozark</t>
  </si>
  <si>
    <t>Pemiscot</t>
  </si>
  <si>
    <t>Pettis</t>
  </si>
  <si>
    <t>Phelps</t>
  </si>
  <si>
    <t>Platte</t>
  </si>
  <si>
    <t>Ralls</t>
  </si>
  <si>
    <t>Ray</t>
  </si>
  <si>
    <t>Reynolds</t>
  </si>
  <si>
    <t>Ste. Genevieve</t>
  </si>
  <si>
    <t>St. Francois</t>
  </si>
  <si>
    <t>Shannon</t>
  </si>
  <si>
    <t>Stoddard</t>
  </si>
  <si>
    <t>Taney</t>
  </si>
  <si>
    <t>St. Louis city</t>
  </si>
  <si>
    <t>Alcorn</t>
  </si>
  <si>
    <t>Amite</t>
  </si>
  <si>
    <t>Attala</t>
  </si>
  <si>
    <t>Bolivar</t>
  </si>
  <si>
    <t>Coahoma</t>
  </si>
  <si>
    <t>Copiah</t>
  </si>
  <si>
    <t>Forrest</t>
  </si>
  <si>
    <t>George</t>
  </si>
  <si>
    <t>Grenada</t>
  </si>
  <si>
    <t>Hinds</t>
  </si>
  <si>
    <t>Issaquena</t>
  </si>
  <si>
    <t>Itawamba</t>
  </si>
  <si>
    <t>Kemper</t>
  </si>
  <si>
    <t>Leake</t>
  </si>
  <si>
    <t>Leflore</t>
  </si>
  <si>
    <t>Neshoba</t>
  </si>
  <si>
    <t>Noxubee</t>
  </si>
  <si>
    <t>Oktibbeha</t>
  </si>
  <si>
    <t>Pearl River</t>
  </si>
  <si>
    <t>Pontotoc</t>
  </si>
  <si>
    <t>Prentiss</t>
  </si>
  <si>
    <t>Rankin</t>
  </si>
  <si>
    <t>Sharkey</t>
  </si>
  <si>
    <t>Sunflower</t>
  </si>
  <si>
    <t>Tallahatchie</t>
  </si>
  <si>
    <t>Tate</t>
  </si>
  <si>
    <t>Tippah</t>
  </si>
  <si>
    <t>Tishomingo</t>
  </si>
  <si>
    <t>Tunica</t>
  </si>
  <si>
    <t>Walthall</t>
  </si>
  <si>
    <t>Yalobusha</t>
  </si>
  <si>
    <t>Yazoo</t>
  </si>
  <si>
    <t>Beaverhead</t>
  </si>
  <si>
    <t>Big Horn</t>
  </si>
  <si>
    <t>Broadwater</t>
  </si>
  <si>
    <t>Cascade</t>
  </si>
  <si>
    <t>Chouteau</t>
  </si>
  <si>
    <t>Daniels</t>
  </si>
  <si>
    <t>Deer Lodge</t>
  </si>
  <si>
    <t>Fallon</t>
  </si>
  <si>
    <t>Fergus</t>
  </si>
  <si>
    <t>Flathead</t>
  </si>
  <si>
    <t>Glacier</t>
  </si>
  <si>
    <t>Golden Valley</t>
  </si>
  <si>
    <t>Granite</t>
  </si>
  <si>
    <t>Judith Basin</t>
  </si>
  <si>
    <t>Lewis and Clark</t>
  </si>
  <si>
    <t>McCone</t>
  </si>
  <si>
    <t>Meagher</t>
  </si>
  <si>
    <t>Missoula</t>
  </si>
  <si>
    <t>Musselshell</t>
  </si>
  <si>
    <t>Petroleum</t>
  </si>
  <si>
    <t>Pondera</t>
  </si>
  <si>
    <t>Powder River</t>
  </si>
  <si>
    <t>Ravalli</t>
  </si>
  <si>
    <t>Roosevelt</t>
  </si>
  <si>
    <t>Rosebud</t>
  </si>
  <si>
    <t>Sanders</t>
  </si>
  <si>
    <t>Silver Bow</t>
  </si>
  <si>
    <t>Stillwater</t>
  </si>
  <si>
    <t>Sweet Grass</t>
  </si>
  <si>
    <t>Toole</t>
  </si>
  <si>
    <t>Treasure</t>
  </si>
  <si>
    <t>Wheatland</t>
  </si>
  <si>
    <t>Wibaux</t>
  </si>
  <si>
    <t>Yellowstone</t>
  </si>
  <si>
    <t>Barnes</t>
  </si>
  <si>
    <t>Benson</t>
  </si>
  <si>
    <t>Billings</t>
  </si>
  <si>
    <t>Bottineau</t>
  </si>
  <si>
    <t>Bowman</t>
  </si>
  <si>
    <t>Burleigh</t>
  </si>
  <si>
    <t>Cavalier</t>
  </si>
  <si>
    <t>Dickey</t>
  </si>
  <si>
    <t>Divide</t>
  </si>
  <si>
    <t>Eddy</t>
  </si>
  <si>
    <t>Emmons</t>
  </si>
  <si>
    <t>Foster</t>
  </si>
  <si>
    <t>Grand Forks</t>
  </si>
  <si>
    <t>Griggs</t>
  </si>
  <si>
    <t>Hettinger</t>
  </si>
  <si>
    <t>Kidder</t>
  </si>
  <si>
    <t>LaMoure</t>
  </si>
  <si>
    <t>McKenzie</t>
  </si>
  <si>
    <t>Mountrail</t>
  </si>
  <si>
    <t>Oliver</t>
  </si>
  <si>
    <t>Pembina</t>
  </si>
  <si>
    <t>Ransom</t>
  </si>
  <si>
    <t>Rolette</t>
  </si>
  <si>
    <t>Sargent</t>
  </si>
  <si>
    <t>Slope</t>
  </si>
  <si>
    <t>Stutsman</t>
  </si>
  <si>
    <t>Towner</t>
  </si>
  <si>
    <t>Traill</t>
  </si>
  <si>
    <t>Walsh</t>
  </si>
  <si>
    <t>Alfalfa</t>
  </si>
  <si>
    <t>Atoka</t>
  </si>
  <si>
    <t>Beckham</t>
  </si>
  <si>
    <t>Canadian</t>
  </si>
  <si>
    <t>Cimarron</t>
  </si>
  <si>
    <t>Coal</t>
  </si>
  <si>
    <t>Cotton</t>
  </si>
  <si>
    <t>Creek</t>
  </si>
  <si>
    <t>Dewey</t>
  </si>
  <si>
    <t>Garvin</t>
  </si>
  <si>
    <t>Greer</t>
  </si>
  <si>
    <t>Harmon</t>
  </si>
  <si>
    <t>Hughes</t>
  </si>
  <si>
    <t>Kay</t>
  </si>
  <si>
    <t>Kingfisher</t>
  </si>
  <si>
    <t>Latimer</t>
  </si>
  <si>
    <t>Le Flore</t>
  </si>
  <si>
    <t>Love</t>
  </si>
  <si>
    <t>McClain</t>
  </si>
  <si>
    <t>McCurtain</t>
  </si>
  <si>
    <t>Major</t>
  </si>
  <si>
    <t>Mayes</t>
  </si>
  <si>
    <t>Muskogee</t>
  </si>
  <si>
    <t>Nowata</t>
  </si>
  <si>
    <t>Okfuskee</t>
  </si>
  <si>
    <t>Okmulgee</t>
  </si>
  <si>
    <t>Payne</t>
  </si>
  <si>
    <t>Pittsburg</t>
  </si>
  <si>
    <t>Pushmataha</t>
  </si>
  <si>
    <t>Roger Mills</t>
  </si>
  <si>
    <t>Rogers</t>
  </si>
  <si>
    <t>Sequoyah</t>
  </si>
  <si>
    <t>Tillman</t>
  </si>
  <si>
    <t>Tulsa</t>
  </si>
  <si>
    <t>Wagoner</t>
  </si>
  <si>
    <t>Washita</t>
  </si>
  <si>
    <t>Woods</t>
  </si>
  <si>
    <t>Woodward</t>
  </si>
  <si>
    <t>Clackamas</t>
  </si>
  <si>
    <t>Clatsop</t>
  </si>
  <si>
    <t>Coos</t>
  </si>
  <si>
    <t>Crook</t>
  </si>
  <si>
    <t>Curry</t>
  </si>
  <si>
    <t>Deschutes</t>
  </si>
  <si>
    <t>Gilliam</t>
  </si>
  <si>
    <t>Harney</t>
  </si>
  <si>
    <t>Hood River</t>
  </si>
  <si>
    <t>Josephine</t>
  </si>
  <si>
    <t>Klamath</t>
  </si>
  <si>
    <t>Malheur</t>
  </si>
  <si>
    <t>Multnomah</t>
  </si>
  <si>
    <t>Tillamook</t>
  </si>
  <si>
    <t>Umatilla</t>
  </si>
  <si>
    <t>Wallowa</t>
  </si>
  <si>
    <t>Wasco</t>
  </si>
  <si>
    <t>Yamhill</t>
  </si>
  <si>
    <t>Allegheny</t>
  </si>
  <si>
    <t>Berks</t>
  </si>
  <si>
    <t>Blair</t>
  </si>
  <si>
    <t>Bucks</t>
  </si>
  <si>
    <t>Cambria</t>
  </si>
  <si>
    <t>Centre</t>
  </si>
  <si>
    <t>Clarion</t>
  </si>
  <si>
    <t>Clearfield</t>
  </si>
  <si>
    <t>Dauphin</t>
  </si>
  <si>
    <t>Huntingdon</t>
  </si>
  <si>
    <t>Juniata</t>
  </si>
  <si>
    <t>Lackawanna</t>
  </si>
  <si>
    <t>Lebanon</t>
  </si>
  <si>
    <t>Lehigh</t>
  </si>
  <si>
    <t>Luzerne</t>
  </si>
  <si>
    <t>Lycoming</t>
  </si>
  <si>
    <t>McKean</t>
  </si>
  <si>
    <t>Mifflin</t>
  </si>
  <si>
    <t>Montour</t>
  </si>
  <si>
    <t>Philadelphia</t>
  </si>
  <si>
    <t>Schuylkill</t>
  </si>
  <si>
    <t>Snyder</t>
  </si>
  <si>
    <t>Susquehanna</t>
  </si>
  <si>
    <t>Tioga</t>
  </si>
  <si>
    <t>Venango</t>
  </si>
  <si>
    <t>Abbeville</t>
  </si>
  <si>
    <t>Aiken</t>
  </si>
  <si>
    <t>Allendale</t>
  </si>
  <si>
    <t>Bamberg</t>
  </si>
  <si>
    <t>Barnwell</t>
  </si>
  <si>
    <t>Berkeley</t>
  </si>
  <si>
    <t>Charleston</t>
  </si>
  <si>
    <t>Clarendon</t>
  </si>
  <si>
    <t>Colleton</t>
  </si>
  <si>
    <t>Darlington</t>
  </si>
  <si>
    <t>Dillon</t>
  </si>
  <si>
    <t>Edgefield</t>
  </si>
  <si>
    <t>Georgetown</t>
  </si>
  <si>
    <t>Greenville</t>
  </si>
  <si>
    <t>Hampton</t>
  </si>
  <si>
    <t>Horry</t>
  </si>
  <si>
    <t>Kershaw</t>
  </si>
  <si>
    <t>Lexington</t>
  </si>
  <si>
    <t>McCormick</t>
  </si>
  <si>
    <t>Marlboro</t>
  </si>
  <si>
    <t>Newberry</t>
  </si>
  <si>
    <t>Orangeburg</t>
  </si>
  <si>
    <t>Saluda</t>
  </si>
  <si>
    <t>Spartanburg</t>
  </si>
  <si>
    <t>Williamsburg</t>
  </si>
  <si>
    <t>Aurora</t>
  </si>
  <si>
    <t>Beadle</t>
  </si>
  <si>
    <t>Bennett</t>
  </si>
  <si>
    <t>Bon Homme</t>
  </si>
  <si>
    <t>Brookings</t>
  </si>
  <si>
    <t>Brule</t>
  </si>
  <si>
    <t>Charles Mix</t>
  </si>
  <si>
    <t>Codington</t>
  </si>
  <si>
    <t>Corson</t>
  </si>
  <si>
    <t>Davison</t>
  </si>
  <si>
    <t>Day</t>
  </si>
  <si>
    <t>Deuel</t>
  </si>
  <si>
    <t>Edmunds</t>
  </si>
  <si>
    <t>Fall River</t>
  </si>
  <si>
    <t>Faulk</t>
  </si>
  <si>
    <t>Gregory</t>
  </si>
  <si>
    <t>Haakon</t>
  </si>
  <si>
    <t>Hamlin</t>
  </si>
  <si>
    <t>Hand</t>
  </si>
  <si>
    <t>Hanson</t>
  </si>
  <si>
    <t>Harding</t>
  </si>
  <si>
    <t>Jerauld</t>
  </si>
  <si>
    <t>Kingsbury</t>
  </si>
  <si>
    <t>Lyman</t>
  </si>
  <si>
    <t>McCook</t>
  </si>
  <si>
    <t>Mellette</t>
  </si>
  <si>
    <t>Miner</t>
  </si>
  <si>
    <t>Minnehaha</t>
  </si>
  <si>
    <t>Moody</t>
  </si>
  <si>
    <t>Perkins</t>
  </si>
  <si>
    <t>Sanborn</t>
  </si>
  <si>
    <t>Spink</t>
  </si>
  <si>
    <t>Stanley</t>
  </si>
  <si>
    <t>Sully</t>
  </si>
  <si>
    <t>Tripp</t>
  </si>
  <si>
    <t>Yankton</t>
  </si>
  <si>
    <t>Ziebach</t>
  </si>
  <si>
    <t>Braxton</t>
  </si>
  <si>
    <t>Brooke</t>
  </si>
  <si>
    <t>Cabell</t>
  </si>
  <si>
    <t>Doddridge</t>
  </si>
  <si>
    <t>Greenbrier</t>
  </si>
  <si>
    <t>Hampshire</t>
  </si>
  <si>
    <t>Hardy</t>
  </si>
  <si>
    <t>Kanawha</t>
  </si>
  <si>
    <t>Mingo</t>
  </si>
  <si>
    <t>Monongalia</t>
  </si>
  <si>
    <t>Pleasants</t>
  </si>
  <si>
    <t>Preston</t>
  </si>
  <si>
    <t>Raleigh</t>
  </si>
  <si>
    <t>Ritchie</t>
  </si>
  <si>
    <t>Summers</t>
  </si>
  <si>
    <t>Tucker</t>
  </si>
  <si>
    <t>Wetzel</t>
  </si>
  <si>
    <t>Wirt</t>
  </si>
  <si>
    <t>Albany</t>
  </si>
  <si>
    <t>Converse</t>
  </si>
  <si>
    <t>Goshen</t>
  </si>
  <si>
    <t>Hot Springs</t>
  </si>
  <si>
    <t>Laramie</t>
  </si>
  <si>
    <t>Natrona</t>
  </si>
  <si>
    <t>Niobrara</t>
  </si>
  <si>
    <t>Sublette</t>
  </si>
  <si>
    <t>Sweetwater</t>
  </si>
  <si>
    <t>Uinta</t>
  </si>
  <si>
    <t>Washakie</t>
  </si>
  <si>
    <t>Weston</t>
  </si>
  <si>
    <t>VA</t>
  </si>
  <si>
    <t>New York</t>
  </si>
  <si>
    <t>Antelope</t>
  </si>
  <si>
    <t>Arthur</t>
  </si>
  <si>
    <t>Banner</t>
  </si>
  <si>
    <t>Box Butte</t>
  </si>
  <si>
    <t>Burt</t>
  </si>
  <si>
    <t>Cherry</t>
  </si>
  <si>
    <t>Colfax</t>
  </si>
  <si>
    <t>Cuming</t>
  </si>
  <si>
    <t>Dawes</t>
  </si>
  <si>
    <t>Dixon</t>
  </si>
  <si>
    <t>Dundy</t>
  </si>
  <si>
    <t>Frontier</t>
  </si>
  <si>
    <t>Furnas</t>
  </si>
  <si>
    <t>Gage</t>
  </si>
  <si>
    <t>Garden</t>
  </si>
  <si>
    <t>Gosper</t>
  </si>
  <si>
    <t>Hayes</t>
  </si>
  <si>
    <t>Hitchcock</t>
  </si>
  <si>
    <t>Hooker</t>
  </si>
  <si>
    <t>Kearney</t>
  </si>
  <si>
    <t>Keith</t>
  </si>
  <si>
    <t>Keya Paha</t>
  </si>
  <si>
    <t>Kimball</t>
  </si>
  <si>
    <t>Loup</t>
  </si>
  <si>
    <t>Merrick</t>
  </si>
  <si>
    <t>Morrill</t>
  </si>
  <si>
    <t>Nance</t>
  </si>
  <si>
    <t>Nuckolls</t>
  </si>
  <si>
    <t>Otoe</t>
  </si>
  <si>
    <t>Red Willow</t>
  </si>
  <si>
    <t>Richardson</t>
  </si>
  <si>
    <t>Sarpy</t>
  </si>
  <si>
    <t>Saunders</t>
  </si>
  <si>
    <t>Scotts Bluff</t>
  </si>
  <si>
    <t>Thayer</t>
  </si>
  <si>
    <t>Churchill</t>
  </si>
  <si>
    <t>Elko</t>
  </si>
  <si>
    <t>Esmeralda</t>
  </si>
  <si>
    <t>Eureka</t>
  </si>
  <si>
    <t>Lander</t>
  </si>
  <si>
    <t>Nye</t>
  </si>
  <si>
    <t>Pershing</t>
  </si>
  <si>
    <t>Storey</t>
  </si>
  <si>
    <t>Washoe</t>
  </si>
  <si>
    <t>White Pine</t>
  </si>
  <si>
    <t>Carson City</t>
  </si>
  <si>
    <t>Atlantic</t>
  </si>
  <si>
    <t>Bergen</t>
  </si>
  <si>
    <t>Burlington</t>
  </si>
  <si>
    <t>Cape May</t>
  </si>
  <si>
    <t>Hudson</t>
  </si>
  <si>
    <t>Hunterdon</t>
  </si>
  <si>
    <t>Monmouth</t>
  </si>
  <si>
    <t>Ocean</t>
  </si>
  <si>
    <t>Passaic</t>
  </si>
  <si>
    <t>Salem</t>
  </si>
  <si>
    <t>Bernalillo</t>
  </si>
  <si>
    <t>Catron</t>
  </si>
  <si>
    <t>Chaves</t>
  </si>
  <si>
    <t>Cibola</t>
  </si>
  <si>
    <t>De Baca</t>
  </si>
  <si>
    <t>Dona Ana</t>
  </si>
  <si>
    <t>Lea</t>
  </si>
  <si>
    <t>Los Alamos</t>
  </si>
  <si>
    <t>Luna</t>
  </si>
  <si>
    <t>McKinley</t>
  </si>
  <si>
    <t>Mora</t>
  </si>
  <si>
    <t>Quay</t>
  </si>
  <si>
    <t>Rio Arriba</t>
  </si>
  <si>
    <t>Sandoval</t>
  </si>
  <si>
    <t>Santa Fe</t>
  </si>
  <si>
    <t>Socorro</t>
  </si>
  <si>
    <t>Taos</t>
  </si>
  <si>
    <t>Torrance</t>
  </si>
  <si>
    <t>Valencia</t>
  </si>
  <si>
    <t>Bronx</t>
  </si>
  <si>
    <t>Broome</t>
  </si>
  <si>
    <t>Cattaraugus</t>
  </si>
  <si>
    <t>Cayuga</t>
  </si>
  <si>
    <t>Chemung</t>
  </si>
  <si>
    <t>Chenango</t>
  </si>
  <si>
    <t>Cortland</t>
  </si>
  <si>
    <t>Dutchess</t>
  </si>
  <si>
    <t>Herkimer</t>
  </si>
  <si>
    <t>Niagara</t>
  </si>
  <si>
    <t>Onondaga</t>
  </si>
  <si>
    <t>Ontario</t>
  </si>
  <si>
    <t>Oswego</t>
  </si>
  <si>
    <t>Queens</t>
  </si>
  <si>
    <t>Rensselaer</t>
  </si>
  <si>
    <t>Rockland</t>
  </si>
  <si>
    <t>St. Lawrence</t>
  </si>
  <si>
    <t>Saratoga</t>
  </si>
  <si>
    <t>Schenectady</t>
  </si>
  <si>
    <t>Schoharie</t>
  </si>
  <si>
    <t>Suffolk</t>
  </si>
  <si>
    <t>Tompkins</t>
  </si>
  <si>
    <t>Ulster</t>
  </si>
  <si>
    <t>Westchester</t>
  </si>
  <si>
    <t>Yates</t>
  </si>
  <si>
    <t>CIP Project #</t>
  </si>
  <si>
    <t>*These are the Arizona 115% AMI's from the 2020 HUD AMI's.</t>
  </si>
  <si>
    <t>Oglala Lakota</t>
  </si>
  <si>
    <t>*These are the Alabama 115% AMI's from the 2021 HUD AMI's.</t>
  </si>
  <si>
    <t>*These are the Arkansas 115% AMI's from the 2021 HUD AMI's.</t>
  </si>
  <si>
    <t>*These are the California 115% AMI's from the 2021 HUD AMI's.</t>
  </si>
  <si>
    <t>*These are the Colorado 115% AMI's from the 2021 HUD AMI's.</t>
  </si>
  <si>
    <t>*These are the Idaho 115% AMI's from the 2021 HUD AMI's.</t>
  </si>
  <si>
    <t>*These are the Georgia 115% AMI's from the 2021 HUD AMI's.</t>
  </si>
  <si>
    <t>*These are the Florida 115% AMI's from the 2021 HUD AMI's.</t>
  </si>
  <si>
    <t>*These are the Illinois 115% AMI's from the 2021 HUD AMI's.</t>
  </si>
  <si>
    <t>*These are the Indiana 115% AMI's from the 2021 HUD AMI's.</t>
  </si>
  <si>
    <t>*These are the Iowa 115% AMI's from the 2021 HUD AMI's.</t>
  </si>
  <si>
    <t>*These are the Michigan 115% AMI's from the 2021 HUD AMI's.</t>
  </si>
  <si>
    <t>*These are the Maryland 115% AMI's from the 2021 HUD AMI's.</t>
  </si>
  <si>
    <t>*These are the Kentucky 115% AMI's from the 2021 HUD AMI's.</t>
  </si>
  <si>
    <t>*These are the Kansas 115% AMI's from the 2021 HUD AMI's.</t>
  </si>
  <si>
    <t>*These are the Minnesota 115% AMI's from the 2021 HUD AMI's.</t>
  </si>
  <si>
    <t>*These are the Mississippi 115% AMI's from the 2021 HUD AMI's.</t>
  </si>
  <si>
    <t>*These are the Missouri 115% AMI's from the 2021 HUD AMI's.</t>
  </si>
  <si>
    <t>*These are the Montana 115% AMI's from the 2021 HUD AMI's.</t>
  </si>
  <si>
    <t>*These are the Nebraska 115% AMI's from the 2021 HUD AMI's.</t>
  </si>
  <si>
    <t>*These are the Nevada 115% AMI's from the 2021 HUD AMI's.</t>
  </si>
  <si>
    <t>*These are the New Jersey 115% AMI's from the 2021 HUD AMI's.</t>
  </si>
  <si>
    <t>*These are the New Mexico 115% AMI's from the 2021 HUD AMI's.</t>
  </si>
  <si>
    <t>*These are the New York 115% AMI's from the 2021 HUD AMI's.</t>
  </si>
  <si>
    <t>*These are the North Carolina 115% AMI's from the 2021 HUD AMI's.</t>
  </si>
  <si>
    <t>*These are the North Dakota 115% AMI's from the 2021 HUD AMI's.</t>
  </si>
  <si>
    <t>*These are the Ohio 115% AMI's from the 2021 HUD AMI's.</t>
  </si>
  <si>
    <t>*These are the Oklahoma 115% AMI's from the 2021 HUD AMI's.</t>
  </si>
  <si>
    <t>*These are the Oregon 115% AMI's from the 2021 HUD AMI's.</t>
  </si>
  <si>
    <t>*These are the Pennsylvania 115% AMI's from the 2021 HUD AMI's.</t>
  </si>
  <si>
    <t>*These are the South Carolina 115% AMI's from the 2021 HUD AMI's.</t>
  </si>
  <si>
    <t>*These are the South Dakota 115% AMI's from the 2021 HUD AMI's.</t>
  </si>
  <si>
    <t>*These are the Tennessee 115% AMI's from the 2021 HUD AMI's.</t>
  </si>
  <si>
    <t>*These are the Texas 115% AMI's from the 2021 HUD AMI's.</t>
  </si>
  <si>
    <t>*These are the Utah 115% AMI's from the 2021 HUD AMI's.</t>
  </si>
  <si>
    <t>*These are the Virginia 115% AMI's from the 2021 HUD AMI's.</t>
  </si>
  <si>
    <t>*These are the Washington 115% AMI's from the 2021 HUD AMI's.</t>
  </si>
  <si>
    <t>*These are the West Virginia 115% AMI's from the 2021 HUD AMI's.</t>
  </si>
  <si>
    <t>*These are the Wisconsin 115% AMI's from the 2021 HUD AMI's.</t>
  </si>
  <si>
    <t>*These are the Wyoming 115% AMI's from the 2021 HUD AMI's.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</si>
</sst>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5" formatCode="&quot;$&quot;#,##0_);\(&quot;$&quot;#,##0\)"/>
    <numFmt numFmtId="164" formatCode="mm/dd/yy;@"/>
    <numFmt numFmtId="165" formatCode="[&lt;=9999999]###\-####;\(###\)\ ###\-####"/>
    <numFmt numFmtId="166" formatCode="m/d/yy;@"/>
  </numFmts>
  <fonts count="27" x14ac:knownFonts="1">
    <font>
      <sz val="10"/>
      <name val="Arial"/>
    </font>
    <font>
      <sz val="10"/>
      <name val="Arial"/>
      <family val="2"/>
    </font>
    <font>
      <sz val="8"/>
      <name val="Arial"/>
      <family val="2"/>
    </font>
    <font>
      <b/>
      <sz val="10"/>
      <name val="Arial"/>
      <family val="2"/>
    </font>
    <font>
      <sz val="10"/>
      <name val="Arial"/>
      <family val="2"/>
    </font>
    <font>
      <i/>
      <sz val="10"/>
      <name val="Arial"/>
      <family val="2"/>
    </font>
    <font>
      <sz val="11"/>
      <name val="Arial"/>
      <family val="2"/>
    </font>
    <font>
      <i/>
      <sz val="11"/>
      <name val="Arial"/>
      <family val="2"/>
    </font>
    <font>
      <b/>
      <sz val="11"/>
      <name val="Arial"/>
      <family val="2"/>
    </font>
    <font>
      <sz val="11"/>
      <name val="Arial"/>
      <family val="2"/>
    </font>
    <font>
      <b/>
      <sz val="10"/>
      <name val="Arial"/>
      <family val="2"/>
    </font>
    <font>
      <sz val="10"/>
      <name val="Arial"/>
      <family val="2"/>
    </font>
    <font>
      <b/>
      <i/>
      <sz val="11"/>
      <name val="Arial"/>
      <family val="2"/>
    </font>
    <font>
      <sz val="9"/>
      <name val="Arial"/>
      <family val="2"/>
    </font>
    <font>
      <sz val="12"/>
      <name val="Arial"/>
      <family val="2"/>
    </font>
    <font>
      <b/>
      <sz val="16"/>
      <name val="Arial"/>
      <family val="2"/>
    </font>
    <font>
      <b/>
      <sz val="11"/>
      <color indexed="10"/>
      <name val="Arial"/>
      <family val="2"/>
    </font>
    <font>
      <b/>
      <i/>
      <sz val="10"/>
      <color indexed="10"/>
      <name val="Arial"/>
      <family val="2"/>
    </font>
    <font>
      <b/>
      <sz val="10"/>
      <name val="Arial Narrow"/>
      <family val="2"/>
    </font>
    <font>
      <sz val="10"/>
      <name val="Arial Narrow"/>
      <family val="2"/>
    </font>
    <font>
      <sz val="11"/>
      <color theme="1"/>
      <name val="Calibri"/>
      <family val="2"/>
      <scheme val="minor"/>
    </font>
    <font>
      <sz val="10"/>
      <name val="MS Sans Serif"/>
      <family val="2"/>
    </font>
    <font>
      <sz val="10"/>
      <name val="MS Sans Serif"/>
      <family val="2"/>
    </font>
    <font>
      <sz val="10"/>
      <name val="MS Sans Serif"/>
    </font>
    <font>
      <sz val="10"/>
      <name val="Arial"/>
      <family val="2"/>
    </font>
    <font>
      <b/>
      <sz val="9"/>
      <color indexed="81"/>
      <name val="Tahoma"/>
      <family val="2"/>
    </font>
    <font>
      <b/>
      <sz val="10"/>
      <color theme="1"/>
      <name val="Arial Narrow"/>
      <family val="2"/>
    </font>
  </fonts>
  <fills count="5">
    <fill>
      <patternFill patternType="none"/>
    </fill>
    <fill>
      <patternFill patternType="gray125"/>
    </fill>
    <fill>
      <patternFill patternType="solid">
        <fgColor indexed="41"/>
        <bgColor indexed="64"/>
      </patternFill>
    </fill>
    <fill>
      <patternFill patternType="solid">
        <fgColor indexed="22"/>
        <bgColor indexed="64"/>
      </patternFill>
    </fill>
    <fill>
      <patternFill patternType="solid">
        <fgColor indexed="8"/>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medium">
        <color indexed="64"/>
      </top>
      <bottom/>
      <diagonal/>
    </border>
    <border>
      <left style="thin">
        <color indexed="64"/>
      </left>
      <right style="thin">
        <color indexed="64"/>
      </right>
      <top/>
      <bottom style="medium">
        <color indexed="64"/>
      </bottom>
      <diagonal/>
    </border>
  </borders>
  <cellStyleXfs count="14">
    <xf numFmtId="0" fontId="0" fillId="0" borderId="0"/>
    <xf numFmtId="0" fontId="20" fillId="0" borderId="0"/>
    <xf numFmtId="0" fontId="11" fillId="0" borderId="0"/>
    <xf numFmtId="0" fontId="21" fillId="0" borderId="0"/>
    <xf numFmtId="0" fontId="22" fillId="0" borderId="0"/>
    <xf numFmtId="0" fontId="21" fillId="0" borderId="0"/>
    <xf numFmtId="0" fontId="1" fillId="0" borderId="0"/>
    <xf numFmtId="0" fontId="1" fillId="0" borderId="0"/>
    <xf numFmtId="0" fontId="1" fillId="0" borderId="0"/>
    <xf numFmtId="0" fontId="21" fillId="0" borderId="0"/>
    <xf numFmtId="0" fontId="23" fillId="0" borderId="0"/>
    <xf numFmtId="0" fontId="23" fillId="0" borderId="0"/>
    <xf numFmtId="0" fontId="23" fillId="0" borderId="0"/>
    <xf numFmtId="0" fontId="24" fillId="0" borderId="0"/>
  </cellStyleXfs>
  <cellXfs count="145">
    <xf numFmtId="0" fontId="0" fillId="0" borderId="0" xfId="0"/>
    <xf numFmtId="0" fontId="0" fillId="0" borderId="1" xfId="0" applyBorder="1"/>
    <xf numFmtId="0" fontId="0" fillId="0" borderId="0" xfId="0" applyBorder="1"/>
    <xf numFmtId="164" fontId="1" fillId="2" borderId="2" xfId="0" applyNumberFormat="1" applyFont="1" applyFill="1" applyBorder="1" applyAlignment="1" applyProtection="1">
      <alignment horizontal="center" vertical="center" shrinkToFit="1"/>
      <protection locked="0"/>
    </xf>
    <xf numFmtId="49" fontId="1" fillId="2" borderId="2" xfId="0" applyNumberFormat="1" applyFont="1" applyFill="1" applyBorder="1" applyAlignment="1" applyProtection="1">
      <alignment vertical="center" shrinkToFit="1"/>
      <protection locked="0"/>
    </xf>
    <xf numFmtId="49" fontId="1" fillId="2" borderId="2" xfId="0" applyNumberFormat="1" applyFont="1" applyFill="1" applyBorder="1" applyAlignment="1" applyProtection="1">
      <alignment horizontal="center" vertical="center"/>
      <protection locked="0"/>
    </xf>
    <xf numFmtId="5" fontId="1" fillId="2" borderId="2" xfId="0" applyNumberFormat="1" applyFont="1" applyFill="1" applyBorder="1" applyAlignment="1" applyProtection="1">
      <alignment horizontal="right" vertical="center"/>
      <protection locked="0"/>
    </xf>
    <xf numFmtId="164" fontId="1" fillId="2" borderId="1" xfId="0" applyNumberFormat="1" applyFont="1" applyFill="1" applyBorder="1" applyAlignment="1" applyProtection="1">
      <alignment horizontal="center" vertical="center" shrinkToFit="1"/>
      <protection locked="0"/>
    </xf>
    <xf numFmtId="49" fontId="1" fillId="2" borderId="1" xfId="0" applyNumberFormat="1" applyFont="1" applyFill="1" applyBorder="1" applyAlignment="1" applyProtection="1">
      <alignment vertical="center" shrinkToFit="1"/>
      <protection locked="0"/>
    </xf>
    <xf numFmtId="49" fontId="1" fillId="2" borderId="1" xfId="0" applyNumberFormat="1" applyFont="1" applyFill="1" applyBorder="1" applyAlignment="1" applyProtection="1">
      <alignment horizontal="center" vertical="center"/>
      <protection locked="0"/>
    </xf>
    <xf numFmtId="5" fontId="1" fillId="2" borderId="1" xfId="0" applyNumberFormat="1" applyFont="1" applyFill="1" applyBorder="1" applyAlignment="1" applyProtection="1">
      <alignment horizontal="right" vertical="center"/>
      <protection locked="0"/>
    </xf>
    <xf numFmtId="0" fontId="6" fillId="0" borderId="0" xfId="0" applyFont="1"/>
    <xf numFmtId="5" fontId="1" fillId="0" borderId="1" xfId="0" applyNumberFormat="1" applyFont="1" applyFill="1" applyBorder="1" applyAlignment="1" applyProtection="1">
      <alignment vertical="center"/>
      <protection hidden="1"/>
    </xf>
    <xf numFmtId="5" fontId="1" fillId="0" borderId="2" xfId="0" applyNumberFormat="1" applyFont="1" applyFill="1" applyBorder="1" applyAlignment="1" applyProtection="1">
      <alignment vertical="center"/>
      <protection hidden="1"/>
    </xf>
    <xf numFmtId="0" fontId="0" fillId="0" borderId="3" xfId="0" applyBorder="1" applyAlignment="1" applyProtection="1">
      <alignment horizontal="center"/>
      <protection hidden="1"/>
    </xf>
    <xf numFmtId="0" fontId="0" fillId="0" borderId="4" xfId="0" applyBorder="1" applyAlignment="1" applyProtection="1">
      <alignment horizontal="center"/>
      <protection hidden="1"/>
    </xf>
    <xf numFmtId="0" fontId="6" fillId="3" borderId="5" xfId="0" applyFont="1" applyFill="1" applyBorder="1" applyAlignment="1">
      <alignment horizontal="center" wrapText="1"/>
    </xf>
    <xf numFmtId="0" fontId="6" fillId="3" borderId="6" xfId="0" applyFont="1" applyFill="1" applyBorder="1" applyAlignment="1">
      <alignment horizontal="center" wrapText="1"/>
    </xf>
    <xf numFmtId="0" fontId="8" fillId="3" borderId="7" xfId="0" applyFont="1" applyFill="1" applyBorder="1" applyAlignment="1">
      <alignment horizontal="center" wrapText="1"/>
    </xf>
    <xf numFmtId="0" fontId="0" fillId="0" borderId="8" xfId="0" applyBorder="1"/>
    <xf numFmtId="0" fontId="3" fillId="0" borderId="4" xfId="0" applyFont="1" applyBorder="1"/>
    <xf numFmtId="0" fontId="0" fillId="0" borderId="9" xfId="0" applyBorder="1"/>
    <xf numFmtId="0" fontId="0" fillId="0" borderId="10" xfId="0" applyBorder="1"/>
    <xf numFmtId="0" fontId="4" fillId="0" borderId="0" xfId="0" applyFont="1" applyAlignment="1"/>
    <xf numFmtId="0" fontId="4" fillId="0" borderId="0" xfId="0" applyFont="1"/>
    <xf numFmtId="0" fontId="8" fillId="3" borderId="11" xfId="0" applyFont="1" applyFill="1" applyBorder="1" applyAlignment="1">
      <alignment horizontal="center" wrapText="1"/>
    </xf>
    <xf numFmtId="0" fontId="8" fillId="3" borderId="12" xfId="0" applyFont="1" applyFill="1" applyBorder="1" applyAlignment="1">
      <alignment horizontal="center" wrapText="1"/>
    </xf>
    <xf numFmtId="0" fontId="3" fillId="0" borderId="13" xfId="0" applyNumberFormat="1" applyFont="1" applyFill="1" applyBorder="1" applyAlignment="1" applyProtection="1">
      <alignment horizontal="center" vertical="center" shrinkToFit="1"/>
    </xf>
    <xf numFmtId="0" fontId="3" fillId="0" borderId="8" xfId="0" applyNumberFormat="1" applyFont="1" applyFill="1" applyBorder="1" applyAlignment="1" applyProtection="1">
      <alignment horizontal="center" vertical="center" shrinkToFit="1"/>
    </xf>
    <xf numFmtId="0" fontId="3" fillId="0" borderId="9" xfId="0" applyNumberFormat="1" applyFont="1" applyFill="1" applyBorder="1" applyAlignment="1" applyProtection="1">
      <alignment horizontal="center" vertical="center" shrinkToFit="1"/>
    </xf>
    <xf numFmtId="0" fontId="1" fillId="2" borderId="2" xfId="0" applyNumberFormat="1" applyFont="1" applyFill="1" applyBorder="1" applyAlignment="1" applyProtection="1">
      <alignment horizontal="center" vertical="center" shrinkToFit="1"/>
      <protection locked="0"/>
    </xf>
    <xf numFmtId="0" fontId="1" fillId="2" borderId="1" xfId="0" applyNumberFormat="1" applyFont="1" applyFill="1" applyBorder="1" applyAlignment="1" applyProtection="1">
      <alignment horizontal="center" vertical="center" shrinkToFit="1"/>
      <protection locked="0"/>
    </xf>
    <xf numFmtId="0" fontId="6" fillId="0" borderId="0" xfId="0" applyFont="1" applyAlignment="1"/>
    <xf numFmtId="0" fontId="9" fillId="0" borderId="0" xfId="0" applyFont="1"/>
    <xf numFmtId="166" fontId="1" fillId="2" borderId="1" xfId="0" applyNumberFormat="1" applyFont="1" applyFill="1" applyBorder="1" applyAlignment="1" applyProtection="1">
      <alignment horizontal="center" vertical="center"/>
      <protection locked="0"/>
    </xf>
    <xf numFmtId="0" fontId="4" fillId="0" borderId="0" xfId="0" applyFont="1" applyBorder="1"/>
    <xf numFmtId="0" fontId="1" fillId="0" borderId="0" xfId="0" applyFont="1"/>
    <xf numFmtId="0" fontId="11" fillId="0" borderId="0" xfId="0" applyFont="1"/>
    <xf numFmtId="0" fontId="11" fillId="0" borderId="0" xfId="0" applyFont="1" applyAlignment="1"/>
    <xf numFmtId="0" fontId="8" fillId="3" borderId="12" xfId="0" applyFont="1" applyFill="1" applyBorder="1" applyAlignment="1">
      <alignment horizontal="center" vertical="center" wrapText="1"/>
    </xf>
    <xf numFmtId="0" fontId="8" fillId="3" borderId="14" xfId="0" applyFont="1" applyFill="1" applyBorder="1" applyAlignment="1">
      <alignment horizontal="center" vertical="center" wrapText="1"/>
    </xf>
    <xf numFmtId="0" fontId="4" fillId="2" borderId="1" xfId="0" applyNumberFormat="1" applyFont="1" applyFill="1" applyBorder="1" applyAlignment="1" applyProtection="1">
      <alignment horizontal="center" vertical="center" shrinkToFit="1"/>
      <protection locked="0"/>
    </xf>
    <xf numFmtId="164" fontId="4" fillId="2" borderId="1" xfId="0" applyNumberFormat="1" applyFont="1" applyFill="1" applyBorder="1" applyAlignment="1" applyProtection="1">
      <alignment horizontal="center" vertical="center" shrinkToFit="1"/>
      <protection locked="0"/>
    </xf>
    <xf numFmtId="49" fontId="4" fillId="2" borderId="1" xfId="0" applyNumberFormat="1" applyFont="1" applyFill="1" applyBorder="1" applyAlignment="1" applyProtection="1">
      <alignment vertical="center" shrinkToFit="1"/>
      <protection locked="0"/>
    </xf>
    <xf numFmtId="49" fontId="4" fillId="2" borderId="1" xfId="0" applyNumberFormat="1" applyFont="1" applyFill="1" applyBorder="1" applyAlignment="1" applyProtection="1">
      <alignment horizontal="center" vertical="center"/>
      <protection locked="0"/>
    </xf>
    <xf numFmtId="5" fontId="4" fillId="2" borderId="1" xfId="0" applyNumberFormat="1" applyFont="1" applyFill="1" applyBorder="1" applyAlignment="1" applyProtection="1">
      <alignment horizontal="right" vertical="center"/>
      <protection locked="0"/>
    </xf>
    <xf numFmtId="5" fontId="4" fillId="0" borderId="1" xfId="0" applyNumberFormat="1" applyFont="1" applyFill="1" applyBorder="1" applyAlignment="1" applyProtection="1">
      <alignment vertical="center"/>
      <protection hidden="1"/>
    </xf>
    <xf numFmtId="0" fontId="4" fillId="0" borderId="4" xfId="0" applyFont="1" applyBorder="1" applyAlignment="1" applyProtection="1">
      <alignment horizontal="center"/>
      <protection hidden="1"/>
    </xf>
    <xf numFmtId="0" fontId="4" fillId="2" borderId="10" xfId="0" applyNumberFormat="1" applyFont="1" applyFill="1" applyBorder="1" applyAlignment="1" applyProtection="1">
      <alignment horizontal="center" vertical="center" shrinkToFit="1"/>
      <protection locked="0"/>
    </xf>
    <xf numFmtId="164" fontId="4" fillId="2" borderId="10" xfId="0" applyNumberFormat="1" applyFont="1" applyFill="1" applyBorder="1" applyAlignment="1" applyProtection="1">
      <alignment horizontal="center" vertical="center" shrinkToFit="1"/>
      <protection locked="0"/>
    </xf>
    <xf numFmtId="49" fontId="4" fillId="2" borderId="10" xfId="0" applyNumberFormat="1" applyFont="1" applyFill="1" applyBorder="1" applyAlignment="1" applyProtection="1">
      <alignment vertical="center" shrinkToFit="1"/>
      <protection locked="0"/>
    </xf>
    <xf numFmtId="49" fontId="4" fillId="2" borderId="10" xfId="0" applyNumberFormat="1" applyFont="1" applyFill="1" applyBorder="1" applyAlignment="1" applyProtection="1">
      <alignment horizontal="center" vertical="center"/>
      <protection locked="0"/>
    </xf>
    <xf numFmtId="5" fontId="4" fillId="2" borderId="10" xfId="0" applyNumberFormat="1" applyFont="1" applyFill="1" applyBorder="1" applyAlignment="1" applyProtection="1">
      <alignment horizontal="right" vertical="center"/>
      <protection locked="0"/>
    </xf>
    <xf numFmtId="5" fontId="4" fillId="0" borderId="10" xfId="0" applyNumberFormat="1" applyFont="1" applyFill="1" applyBorder="1" applyAlignment="1" applyProtection="1">
      <alignment vertical="center"/>
      <protection hidden="1"/>
    </xf>
    <xf numFmtId="0" fontId="4" fillId="0" borderId="15" xfId="0" applyFont="1" applyBorder="1" applyAlignment="1" applyProtection="1">
      <alignment horizontal="center"/>
      <protection hidden="1"/>
    </xf>
    <xf numFmtId="0" fontId="0" fillId="0" borderId="0" xfId="0" applyBorder="1" applyAlignment="1" applyProtection="1">
      <alignment horizontal="center"/>
      <protection hidden="1"/>
    </xf>
    <xf numFmtId="0" fontId="8" fillId="0" borderId="0" xfId="0" applyFont="1" applyFill="1" applyBorder="1" applyAlignment="1">
      <alignment horizontal="center" vertical="center" wrapText="1"/>
    </xf>
    <xf numFmtId="0" fontId="10" fillId="0" borderId="0" xfId="0" applyFont="1" applyBorder="1" applyAlignment="1" applyProtection="1">
      <alignment horizontal="left" vertical="center"/>
    </xf>
    <xf numFmtId="0" fontId="11" fillId="0" borderId="0" xfId="0" applyFont="1" applyBorder="1" applyAlignment="1" applyProtection="1">
      <alignment horizontal="left"/>
    </xf>
    <xf numFmtId="166" fontId="11" fillId="0" borderId="0" xfId="0" applyNumberFormat="1" applyFont="1" applyFill="1" applyBorder="1" applyAlignment="1" applyProtection="1">
      <alignment horizontal="center" vertical="center"/>
    </xf>
    <xf numFmtId="0" fontId="11" fillId="0" borderId="0" xfId="0" applyFont="1" applyProtection="1"/>
    <xf numFmtId="0" fontId="10" fillId="0" borderId="0" xfId="0" applyFont="1" applyAlignment="1" applyProtection="1">
      <alignment horizontal="center"/>
    </xf>
    <xf numFmtId="0" fontId="11" fillId="0" borderId="0" xfId="0" applyFont="1" applyAlignment="1" applyProtection="1"/>
    <xf numFmtId="0" fontId="4" fillId="0" borderId="0" xfId="0" applyFont="1" applyAlignment="1" applyProtection="1"/>
    <xf numFmtId="0" fontId="6" fillId="0" borderId="0" xfId="0" applyFont="1" applyFill="1" applyBorder="1" applyAlignment="1" applyProtection="1">
      <alignment horizontal="center"/>
    </xf>
    <xf numFmtId="0" fontId="4" fillId="0" borderId="0" xfId="0" applyFont="1" applyFill="1" applyBorder="1" applyAlignment="1" applyProtection="1">
      <alignment horizontal="left"/>
    </xf>
    <xf numFmtId="0" fontId="6" fillId="0" borderId="0" xfId="0" applyFont="1" applyFill="1" applyBorder="1" applyAlignment="1" applyProtection="1">
      <alignment horizontal="left"/>
    </xf>
    <xf numFmtId="0" fontId="8" fillId="0" borderId="0" xfId="0" applyFont="1" applyFill="1" applyBorder="1" applyAlignment="1" applyProtection="1">
      <alignment horizontal="center" vertical="center"/>
    </xf>
    <xf numFmtId="165" fontId="4" fillId="0" borderId="0" xfId="0" applyNumberFormat="1" applyFont="1" applyFill="1" applyBorder="1" applyAlignment="1" applyProtection="1">
      <alignment horizontal="center"/>
    </xf>
    <xf numFmtId="0" fontId="4" fillId="0" borderId="0" xfId="0" applyFont="1" applyFill="1" applyBorder="1" applyAlignment="1" applyProtection="1"/>
    <xf numFmtId="0" fontId="1" fillId="0" borderId="0" xfId="0" applyFont="1" applyProtection="1"/>
    <xf numFmtId="0" fontId="4" fillId="0" borderId="0" xfId="0" applyFont="1" applyBorder="1" applyAlignment="1" applyProtection="1">
      <alignment horizontal="center"/>
      <protection hidden="1"/>
    </xf>
    <xf numFmtId="0" fontId="3" fillId="0" borderId="8" xfId="0" applyNumberFormat="1" applyFont="1" applyFill="1" applyBorder="1" applyAlignment="1" applyProtection="1">
      <alignment horizontal="center" vertical="center"/>
    </xf>
    <xf numFmtId="0" fontId="3" fillId="0" borderId="9" xfId="0" applyNumberFormat="1" applyFont="1" applyFill="1" applyBorder="1" applyAlignment="1" applyProtection="1">
      <alignment horizontal="center" vertical="center"/>
    </xf>
    <xf numFmtId="0" fontId="13" fillId="0" borderId="0" xfId="0" applyFont="1"/>
    <xf numFmtId="0" fontId="14" fillId="0" borderId="0" xfId="0" applyFont="1"/>
    <xf numFmtId="0" fontId="0" fillId="0" borderId="8" xfId="0" applyBorder="1" applyAlignment="1">
      <alignment horizontal="center"/>
    </xf>
    <xf numFmtId="0" fontId="0" fillId="0" borderId="4" xfId="0" applyBorder="1"/>
    <xf numFmtId="0" fontId="0" fillId="0" borderId="9" xfId="0" applyBorder="1" applyAlignment="1">
      <alignment horizontal="center"/>
    </xf>
    <xf numFmtId="0" fontId="0" fillId="0" borderId="15" xfId="0" applyBorder="1"/>
    <xf numFmtId="0" fontId="6" fillId="0" borderId="5" xfId="0" applyFont="1" applyBorder="1" applyAlignment="1">
      <alignment horizontal="center"/>
    </xf>
    <xf numFmtId="0" fontId="6" fillId="0" borderId="7" xfId="0" applyFont="1" applyBorder="1" applyAlignment="1">
      <alignment horizontal="center"/>
    </xf>
    <xf numFmtId="0" fontId="0" fillId="0" borderId="0" xfId="0" applyAlignment="1">
      <alignment horizontal="center"/>
    </xf>
    <xf numFmtId="0" fontId="1" fillId="0" borderId="0" xfId="0" applyFont="1" applyAlignment="1">
      <alignment horizontal="center"/>
    </xf>
    <xf numFmtId="0" fontId="15" fillId="0" borderId="0" xfId="0" applyFont="1" applyAlignment="1">
      <alignment vertical="top"/>
    </xf>
    <xf numFmtId="0" fontId="4" fillId="0" borderId="1" xfId="0" applyFont="1" applyFill="1" applyBorder="1" applyAlignment="1" applyProtection="1">
      <alignment horizontal="left" vertical="center" indent="1"/>
      <protection locked="0"/>
    </xf>
    <xf numFmtId="0" fontId="8" fillId="4" borderId="11" xfId="0" applyFont="1" applyFill="1" applyBorder="1" applyAlignment="1">
      <alignment horizontal="center" wrapText="1"/>
    </xf>
    <xf numFmtId="0" fontId="8" fillId="4" borderId="12" xfId="0" applyFont="1" applyFill="1" applyBorder="1" applyAlignment="1">
      <alignment horizontal="center" wrapText="1"/>
    </xf>
    <xf numFmtId="0" fontId="8" fillId="4" borderId="12"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4" fillId="0" borderId="0" xfId="0" applyFont="1" applyProtection="1"/>
    <xf numFmtId="0" fontId="4" fillId="2" borderId="2" xfId="0" applyNumberFormat="1" applyFont="1" applyFill="1" applyBorder="1" applyAlignment="1" applyProtection="1">
      <alignment horizontal="center" vertical="center" shrinkToFit="1"/>
      <protection locked="0"/>
    </xf>
    <xf numFmtId="164" fontId="4" fillId="2" borderId="2" xfId="0" applyNumberFormat="1" applyFont="1" applyFill="1" applyBorder="1" applyAlignment="1" applyProtection="1">
      <alignment horizontal="center" vertical="center" shrinkToFit="1"/>
      <protection locked="0"/>
    </xf>
    <xf numFmtId="49" fontId="4" fillId="2" borderId="2" xfId="0" applyNumberFormat="1" applyFont="1" applyFill="1" applyBorder="1" applyAlignment="1" applyProtection="1">
      <alignment vertical="center" shrinkToFit="1"/>
      <protection locked="0"/>
    </xf>
    <xf numFmtId="49" fontId="4" fillId="2" borderId="2" xfId="0" applyNumberFormat="1" applyFont="1" applyFill="1" applyBorder="1" applyAlignment="1" applyProtection="1">
      <alignment horizontal="center" vertical="center"/>
      <protection locked="0"/>
    </xf>
    <xf numFmtId="5" fontId="4" fillId="2" borderId="2" xfId="0" applyNumberFormat="1" applyFont="1" applyFill="1" applyBorder="1" applyAlignment="1" applyProtection="1">
      <alignment horizontal="right" vertical="center"/>
      <protection locked="0"/>
    </xf>
    <xf numFmtId="5" fontId="4" fillId="0" borderId="2" xfId="0" applyNumberFormat="1" applyFont="1" applyFill="1" applyBorder="1" applyAlignment="1" applyProtection="1">
      <alignment vertical="center"/>
      <protection hidden="1"/>
    </xf>
    <xf numFmtId="0" fontId="4" fillId="0" borderId="3" xfId="0" applyFont="1" applyBorder="1" applyAlignment="1" applyProtection="1">
      <alignment horizontal="center"/>
      <protection hidden="1"/>
    </xf>
    <xf numFmtId="0" fontId="6" fillId="3" borderId="16" xfId="0" applyFont="1" applyFill="1" applyBorder="1" applyAlignment="1">
      <alignment horizontal="center" wrapText="1"/>
    </xf>
    <xf numFmtId="0" fontId="16" fillId="4" borderId="12" xfId="0" applyFont="1" applyFill="1" applyBorder="1" applyAlignment="1">
      <alignment horizontal="center" vertical="center" wrapText="1"/>
    </xf>
    <xf numFmtId="0" fontId="16" fillId="4" borderId="12" xfId="0" applyFont="1" applyFill="1" applyBorder="1" applyAlignment="1">
      <alignment horizontal="center" wrapText="1"/>
    </xf>
    <xf numFmtId="0" fontId="19" fillId="0" borderId="0" xfId="7" applyFont="1"/>
    <xf numFmtId="0" fontId="1" fillId="0" borderId="0" xfId="0" applyFont="1" applyAlignment="1"/>
    <xf numFmtId="0" fontId="6" fillId="0" borderId="0" xfId="0" applyFont="1" applyFill="1" applyBorder="1"/>
    <xf numFmtId="49" fontId="1" fillId="2" borderId="21" xfId="0" applyNumberFormat="1" applyFont="1" applyFill="1" applyBorder="1" applyAlignment="1" applyProtection="1">
      <alignment horizontal="center" vertical="center"/>
      <protection locked="0"/>
    </xf>
    <xf numFmtId="0" fontId="0" fillId="0" borderId="17" xfId="0" applyBorder="1"/>
    <xf numFmtId="0" fontId="19" fillId="0" borderId="0" xfId="0" applyFont="1"/>
    <xf numFmtId="0" fontId="18" fillId="0" borderId="0" xfId="0" applyFont="1"/>
    <xf numFmtId="0" fontId="26" fillId="0" borderId="1" xfId="0" applyFont="1" applyBorder="1"/>
    <xf numFmtId="0" fontId="6" fillId="4" borderId="1" xfId="0" applyFont="1" applyFill="1" applyBorder="1" applyAlignment="1">
      <alignment horizontal="left" vertical="center"/>
    </xf>
    <xf numFmtId="0" fontId="3" fillId="2" borderId="1" xfId="0" applyFont="1" applyFill="1" applyBorder="1" applyAlignment="1" applyProtection="1">
      <alignment horizontal="left" vertical="center"/>
      <protection locked="0"/>
    </xf>
    <xf numFmtId="0" fontId="6" fillId="4" borderId="1" xfId="0" applyFont="1" applyFill="1" applyBorder="1" applyAlignment="1">
      <alignment horizontal="center" vertical="center"/>
    </xf>
    <xf numFmtId="0" fontId="6" fillId="4" borderId="1" xfId="0" applyFont="1" applyFill="1" applyBorder="1" applyAlignment="1">
      <alignment horizontal="center"/>
    </xf>
    <xf numFmtId="1" fontId="3" fillId="2" borderId="1" xfId="0" applyNumberFormat="1" applyFont="1" applyFill="1" applyBorder="1" applyAlignment="1" applyProtection="1">
      <alignment horizontal="center" vertical="center"/>
      <protection locked="0"/>
    </xf>
    <xf numFmtId="0" fontId="17" fillId="0" borderId="20" xfId="0" applyFont="1" applyBorder="1" applyAlignment="1">
      <alignment horizontal="left"/>
    </xf>
    <xf numFmtId="1" fontId="3" fillId="0" borderId="1" xfId="0" applyNumberFormat="1" applyFont="1" applyFill="1" applyBorder="1" applyAlignment="1" applyProtection="1">
      <alignment horizontal="center" vertical="center"/>
      <protection hidden="1"/>
    </xf>
    <xf numFmtId="5" fontId="3" fillId="0" borderId="1" xfId="0" applyNumberFormat="1" applyFont="1" applyFill="1" applyBorder="1" applyAlignment="1" applyProtection="1">
      <alignment horizontal="right" vertical="center" indent="1"/>
      <protection hidden="1"/>
    </xf>
    <xf numFmtId="165" fontId="3" fillId="2" borderId="17" xfId="0" applyNumberFormat="1" applyFont="1" applyFill="1" applyBorder="1" applyAlignment="1" applyProtection="1">
      <alignment horizontal="left" vertical="center" indent="1"/>
      <protection locked="0"/>
    </xf>
    <xf numFmtId="165" fontId="3" fillId="2" borderId="18" xfId="0" applyNumberFormat="1" applyFont="1" applyFill="1" applyBorder="1" applyAlignment="1" applyProtection="1">
      <alignment horizontal="left" vertical="center" indent="1"/>
      <protection locked="0"/>
    </xf>
    <xf numFmtId="166" fontId="4" fillId="0" borderId="1" xfId="0" applyNumberFormat="1" applyFont="1" applyFill="1" applyBorder="1" applyAlignment="1" applyProtection="1">
      <alignment horizontal="center"/>
      <protection locked="0"/>
    </xf>
    <xf numFmtId="0" fontId="7" fillId="0" borderId="1" xfId="0" applyFont="1" applyFill="1" applyBorder="1" applyAlignment="1" applyProtection="1">
      <alignment horizontal="left" wrapText="1" indent="1"/>
      <protection hidden="1"/>
    </xf>
    <xf numFmtId="0" fontId="5" fillId="0" borderId="1" xfId="0" applyFont="1" applyBorder="1" applyAlignment="1" applyProtection="1">
      <alignment horizontal="left" wrapText="1" indent="1"/>
      <protection hidden="1"/>
    </xf>
    <xf numFmtId="0" fontId="0" fillId="0" borderId="1" xfId="0" applyBorder="1" applyAlignment="1" applyProtection="1">
      <alignment horizontal="left" wrapText="1" indent="1"/>
      <protection hidden="1"/>
    </xf>
    <xf numFmtId="166" fontId="4" fillId="0" borderId="1" xfId="0" applyNumberFormat="1" applyFont="1" applyFill="1" applyBorder="1" applyAlignment="1" applyProtection="1">
      <alignment horizontal="right" indent="1"/>
      <protection hidden="1"/>
    </xf>
    <xf numFmtId="0" fontId="0" fillId="0" borderId="1" xfId="0" applyBorder="1" applyAlignment="1">
      <alignment horizontal="right" indent="1"/>
    </xf>
    <xf numFmtId="0" fontId="4" fillId="4" borderId="1" xfId="0" applyFont="1" applyFill="1" applyBorder="1" applyAlignment="1">
      <alignment horizontal="left" vertical="center"/>
    </xf>
    <xf numFmtId="0" fontId="3" fillId="2" borderId="1" xfId="0" applyFont="1" applyFill="1" applyBorder="1" applyAlignment="1" applyProtection="1">
      <alignment horizontal="left" vertical="center" indent="1"/>
      <protection locked="0"/>
    </xf>
    <xf numFmtId="0" fontId="3" fillId="0" borderId="1" xfId="0" applyFont="1" applyBorder="1" applyAlignment="1" applyProtection="1">
      <alignment horizontal="left" vertical="center" indent="1"/>
      <protection locked="0"/>
    </xf>
    <xf numFmtId="0" fontId="14" fillId="0" borderId="19" xfId="0" applyFont="1" applyBorder="1" applyAlignment="1"/>
    <xf numFmtId="0" fontId="6" fillId="0" borderId="17" xfId="0" applyFont="1" applyBorder="1" applyAlignment="1">
      <alignment horizontal="left" vertical="center" indent="1"/>
    </xf>
    <xf numFmtId="0" fontId="4" fillId="0" borderId="18" xfId="0" applyFont="1" applyBorder="1" applyAlignment="1">
      <alignment horizontal="left" vertical="center" indent="1"/>
    </xf>
    <xf numFmtId="0" fontId="4" fillId="4" borderId="1" xfId="0" applyFont="1" applyFill="1" applyBorder="1" applyAlignment="1">
      <alignment horizontal="center" vertical="center"/>
    </xf>
    <xf numFmtId="0" fontId="4" fillId="4" borderId="1" xfId="0" applyFont="1" applyFill="1" applyBorder="1" applyAlignment="1">
      <alignment horizontal="center"/>
    </xf>
    <xf numFmtId="166" fontId="4" fillId="2" borderId="1" xfId="0" applyNumberFormat="1" applyFont="1" applyFill="1" applyBorder="1" applyAlignment="1" applyProtection="1">
      <alignment horizontal="center" vertical="center"/>
      <protection locked="0"/>
    </xf>
    <xf numFmtId="0" fontId="12" fillId="0" borderId="0" xfId="0" applyFont="1" applyFill="1" applyBorder="1" applyAlignment="1">
      <alignment horizontal="center" vertical="center"/>
    </xf>
    <xf numFmtId="0" fontId="7" fillId="0" borderId="0" xfId="0" applyFont="1" applyFill="1" applyBorder="1" applyAlignment="1">
      <alignment horizontal="center" vertical="center"/>
    </xf>
    <xf numFmtId="5" fontId="3" fillId="2" borderId="1" xfId="0" applyNumberFormat="1" applyFont="1" applyFill="1" applyBorder="1" applyAlignment="1" applyProtection="1">
      <alignment horizontal="right" vertical="center" indent="1"/>
      <protection locked="0"/>
    </xf>
    <xf numFmtId="0" fontId="12" fillId="0" borderId="19" xfId="0" applyFont="1" applyFill="1" applyBorder="1" applyAlignment="1">
      <alignment horizontal="center" vertical="center"/>
    </xf>
    <xf numFmtId="0" fontId="0" fillId="0" borderId="19" xfId="0" applyBorder="1"/>
    <xf numFmtId="166" fontId="3" fillId="0" borderId="17" xfId="0" applyNumberFormat="1" applyFont="1" applyFill="1" applyBorder="1" applyAlignment="1" applyProtection="1">
      <alignment horizontal="center" vertical="center"/>
      <protection hidden="1"/>
    </xf>
    <xf numFmtId="0" fontId="3" fillId="0" borderId="18" xfId="0" applyFont="1" applyFill="1" applyBorder="1" applyAlignment="1" applyProtection="1">
      <alignment horizontal="center" vertical="center"/>
      <protection hidden="1"/>
    </xf>
    <xf numFmtId="0" fontId="9" fillId="0" borderId="0" xfId="0" applyFont="1" applyAlignment="1">
      <alignment wrapText="1"/>
    </xf>
    <xf numFmtId="0" fontId="8" fillId="3" borderId="1" xfId="0" applyFont="1" applyFill="1" applyBorder="1" applyAlignment="1">
      <alignment horizontal="center" vertical="center"/>
    </xf>
    <xf numFmtId="0" fontId="6" fillId="3" borderId="1" xfId="0" applyFont="1" applyFill="1" applyBorder="1" applyAlignment="1">
      <alignment horizontal="center"/>
    </xf>
    <xf numFmtId="166" fontId="0" fillId="0" borderId="1" xfId="0" applyNumberFormat="1" applyBorder="1" applyAlignment="1"/>
  </cellXfs>
  <cellStyles count="14">
    <cellStyle name="Normal" xfId="0" builtinId="0"/>
    <cellStyle name="Normal 2" xfId="2" xr:uid="{00000000-0005-0000-0000-000001000000}"/>
    <cellStyle name="Normal 2 2" xfId="3" xr:uid="{00000000-0005-0000-0000-000002000000}"/>
    <cellStyle name="Normal 2 2 2" xfId="11" xr:uid="{00000000-0005-0000-0000-000003000000}"/>
    <cellStyle name="Normal 2 3" xfId="4" xr:uid="{00000000-0005-0000-0000-000004000000}"/>
    <cellStyle name="Normal 2 4" xfId="7" xr:uid="{00000000-0005-0000-0000-000005000000}"/>
    <cellStyle name="Normal 3" xfId="1" xr:uid="{00000000-0005-0000-0000-000006000000}"/>
    <cellStyle name="Normal 3 2" xfId="5" xr:uid="{00000000-0005-0000-0000-000007000000}"/>
    <cellStyle name="Normal 3 3" xfId="12" xr:uid="{00000000-0005-0000-0000-000008000000}"/>
    <cellStyle name="Normal 4" xfId="6" xr:uid="{00000000-0005-0000-0000-000009000000}"/>
    <cellStyle name="Normal 4 2" xfId="8" xr:uid="{00000000-0005-0000-0000-00000A000000}"/>
    <cellStyle name="Normal 4 3" xfId="13" xr:uid="{00000000-0005-0000-0000-00000B000000}"/>
    <cellStyle name="Normal 5" xfId="9" xr:uid="{00000000-0005-0000-0000-00000C000000}"/>
    <cellStyle name="Normal 5 2" xfId="10" xr:uid="{00000000-0005-0000-0000-00000D000000}"/>
  </cellStyles>
  <dxfs count="77">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val="0"/>
        <i/>
        <condense val="0"/>
        <extend val="0"/>
        <color indexed="10"/>
      </font>
      <fill>
        <patternFill>
          <bgColor indexed="13"/>
        </patternFill>
      </fill>
    </dxf>
    <dxf>
      <font>
        <b val="0"/>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
      <font>
        <b/>
        <i/>
        <condense val="0"/>
        <extend val="0"/>
        <color indexed="10"/>
      </font>
      <fill>
        <patternFill>
          <bgColor indexed="13"/>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DDDDDD"/>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xdr:col>
      <xdr:colOff>28575</xdr:colOff>
      <xdr:row>0</xdr:row>
      <xdr:rowOff>295275</xdr:rowOff>
    </xdr:from>
    <xdr:to>
      <xdr:col>6</xdr:col>
      <xdr:colOff>638175</xdr:colOff>
      <xdr:row>0</xdr:row>
      <xdr:rowOff>466725</xdr:rowOff>
    </xdr:to>
    <xdr:sp macro="" textlink="">
      <xdr:nvSpPr>
        <xdr:cNvPr id="1026" name="Text Box 2">
          <a:extLst>
            <a:ext uri="{FF2B5EF4-FFF2-40B4-BE49-F238E27FC236}">
              <a16:creationId xmlns:a16="http://schemas.microsoft.com/office/drawing/2014/main" id="{00000000-0008-0000-0000-000002040000}"/>
            </a:ext>
          </a:extLst>
        </xdr:cNvPr>
        <xdr:cNvSpPr txBox="1">
          <a:spLocks noChangeArrowheads="1"/>
        </xdr:cNvSpPr>
      </xdr:nvSpPr>
      <xdr:spPr bwMode="auto">
        <a:xfrm>
          <a:off x="142875" y="295275"/>
          <a:ext cx="4838700" cy="171450"/>
        </a:xfrm>
        <a:prstGeom prst="rect">
          <a:avLst/>
        </a:prstGeom>
        <a:solidFill>
          <a:srgbClr val="FFFFFF"/>
        </a:solidFill>
        <a:ln w="9525">
          <a:noFill/>
          <a:miter lim="800000"/>
          <a:headEnd/>
          <a:tailEnd/>
        </a:ln>
      </xdr:spPr>
      <xdr:txBody>
        <a:bodyPr vertOverflow="clip" wrap="square" lIns="27432" tIns="22860" rIns="0" bIns="0" anchor="t" upright="1"/>
        <a:lstStyle/>
        <a:p>
          <a:pPr algn="l" rtl="0">
            <a:defRPr sz="1000"/>
          </a:pPr>
          <a:r>
            <a:rPr lang="en-US" sz="1000" b="0" i="1" u="none" strike="noStrike" baseline="0">
              <a:solidFill>
                <a:srgbClr val="000000"/>
              </a:solidFill>
              <a:latin typeface="Arial"/>
              <a:cs typeface="Arial"/>
            </a:rPr>
            <a:t>Data can only be entered in the blue areas. AMI effective date 4/25/22</a:t>
          </a:r>
        </a:p>
      </xdr:txBody>
    </xdr:sp>
    <xdr:clientData/>
  </xdr:twoCellAnchor>
  <xdr:twoCellAnchor editAs="oneCell">
    <xdr:from>
      <xdr:col>13</xdr:col>
      <xdr:colOff>38100</xdr:colOff>
      <xdr:row>0</xdr:row>
      <xdr:rowOff>54131</xdr:rowOff>
    </xdr:from>
    <xdr:to>
      <xdr:col>14</xdr:col>
      <xdr:colOff>9525</xdr:colOff>
      <xdr:row>1</xdr:row>
      <xdr:rowOff>69694</xdr:rowOff>
    </xdr:to>
    <xdr:pic>
      <xdr:nvPicPr>
        <xdr:cNvPr id="1039" name="Picture 15">
          <a:extLst>
            <a:ext uri="{FF2B5EF4-FFF2-40B4-BE49-F238E27FC236}">
              <a16:creationId xmlns:a16="http://schemas.microsoft.com/office/drawing/2014/main" id="{00000000-0008-0000-0000-00000F04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9534525" y="54131"/>
          <a:ext cx="676275" cy="644213"/>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19050</xdr:colOff>
      <xdr:row>0</xdr:row>
      <xdr:rowOff>114300</xdr:rowOff>
    </xdr:from>
    <xdr:to>
      <xdr:col>6</xdr:col>
      <xdr:colOff>628650</xdr:colOff>
      <xdr:row>3</xdr:row>
      <xdr:rowOff>123825</xdr:rowOff>
    </xdr:to>
    <xdr:sp macro="" textlink="">
      <xdr:nvSpPr>
        <xdr:cNvPr id="2049" name="Text Box 1">
          <a:extLst>
            <a:ext uri="{FF2B5EF4-FFF2-40B4-BE49-F238E27FC236}">
              <a16:creationId xmlns:a16="http://schemas.microsoft.com/office/drawing/2014/main" id="{00000000-0008-0000-0100-000001080000}"/>
            </a:ext>
          </a:extLst>
        </xdr:cNvPr>
        <xdr:cNvSpPr txBox="1">
          <a:spLocks noChangeArrowheads="1"/>
        </xdr:cNvSpPr>
      </xdr:nvSpPr>
      <xdr:spPr bwMode="auto">
        <a:xfrm>
          <a:off x="133350" y="114300"/>
          <a:ext cx="4838700" cy="171450"/>
        </a:xfrm>
        <a:prstGeom prst="rect">
          <a:avLst/>
        </a:prstGeom>
        <a:solidFill>
          <a:srgbClr val="FFFFFF"/>
        </a:solidFill>
        <a:ln w="9525">
          <a:noFill/>
          <a:miter lim="800000"/>
          <a:headEnd/>
          <a:tailEnd/>
        </a:ln>
      </xdr:spPr>
      <xdr:txBody>
        <a:bodyPr vertOverflow="clip" wrap="square" lIns="27432" tIns="22860" rIns="0" bIns="0" anchor="t" upright="1"/>
        <a:lstStyle/>
        <a:p>
          <a:pPr algn="l" rtl="0">
            <a:defRPr sz="1000"/>
          </a:pPr>
          <a:r>
            <a:rPr lang="en-US" sz="1000" b="0" i="1" u="none" strike="noStrike" baseline="0">
              <a:solidFill>
                <a:srgbClr val="000000"/>
              </a:solidFill>
              <a:latin typeface="Arial"/>
              <a:cs typeface="Arial"/>
            </a:rPr>
            <a:t>Data can only be entered in the blue areas. </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95250</xdr:colOff>
      <xdr:row>0</xdr:row>
      <xdr:rowOff>104775</xdr:rowOff>
    </xdr:from>
    <xdr:to>
      <xdr:col>6</xdr:col>
      <xdr:colOff>590550</xdr:colOff>
      <xdr:row>3</xdr:row>
      <xdr:rowOff>114300</xdr:rowOff>
    </xdr:to>
    <xdr:sp macro="" textlink="">
      <xdr:nvSpPr>
        <xdr:cNvPr id="3073" name="Text Box 1">
          <a:extLst>
            <a:ext uri="{FF2B5EF4-FFF2-40B4-BE49-F238E27FC236}">
              <a16:creationId xmlns:a16="http://schemas.microsoft.com/office/drawing/2014/main" id="{00000000-0008-0000-0200-0000010C0000}"/>
            </a:ext>
          </a:extLst>
        </xdr:cNvPr>
        <xdr:cNvSpPr txBox="1">
          <a:spLocks noChangeArrowheads="1"/>
        </xdr:cNvSpPr>
      </xdr:nvSpPr>
      <xdr:spPr bwMode="auto">
        <a:xfrm>
          <a:off x="95250" y="104775"/>
          <a:ext cx="4838700" cy="171450"/>
        </a:xfrm>
        <a:prstGeom prst="rect">
          <a:avLst/>
        </a:prstGeom>
        <a:solidFill>
          <a:srgbClr val="FFFFFF"/>
        </a:solidFill>
        <a:ln w="9525">
          <a:noFill/>
          <a:miter lim="800000"/>
          <a:headEnd/>
          <a:tailEnd/>
        </a:ln>
      </xdr:spPr>
      <xdr:txBody>
        <a:bodyPr vertOverflow="clip" wrap="square" lIns="27432" tIns="22860" rIns="0" bIns="0" anchor="t" upright="1"/>
        <a:lstStyle/>
        <a:p>
          <a:pPr algn="l" rtl="0">
            <a:defRPr sz="1000"/>
          </a:pPr>
          <a:r>
            <a:rPr lang="en-US" sz="1000" b="0" i="1" u="none" strike="noStrike" baseline="0">
              <a:solidFill>
                <a:srgbClr val="000000"/>
              </a:solidFill>
              <a:latin typeface="Arial"/>
              <a:cs typeface="Arial"/>
            </a:rPr>
            <a:t>Data can only be entered in the blue areas. </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B1:BI49"/>
  <sheetViews>
    <sheetView showGridLines="0" tabSelected="1" view="pageBreakPreview" zoomScaleNormal="100" zoomScaleSheetLayoutView="100" workbookViewId="0">
      <selection activeCell="E2" sqref="E2"/>
    </sheetView>
  </sheetViews>
  <sheetFormatPr defaultRowHeight="13.2" x14ac:dyDescent="0.25"/>
  <cols>
    <col min="1" max="1" width="1.6640625" customWidth="1"/>
    <col min="2" max="2" width="4.44140625" customWidth="1"/>
    <col min="3" max="3" width="13.109375" customWidth="1"/>
    <col min="4" max="4" width="11.88671875" customWidth="1"/>
    <col min="5" max="5" width="15.44140625" bestFit="1" customWidth="1"/>
    <col min="6" max="6" width="18.5546875" customWidth="1"/>
    <col min="7" max="8" width="13.6640625" customWidth="1"/>
    <col min="9" max="9" width="6.33203125" bestFit="1" customWidth="1"/>
    <col min="10" max="10" width="11.6640625" customWidth="1"/>
    <col min="11" max="11" width="12.6640625" bestFit="1" customWidth="1"/>
    <col min="12" max="13" width="9.5546875" bestFit="1" customWidth="1"/>
    <col min="14" max="14" width="10.5546875" bestFit="1" customWidth="1"/>
    <col min="15" max="15" width="1.6640625" customWidth="1"/>
    <col min="16" max="16" width="14.44140625" customWidth="1"/>
    <col min="17" max="57" width="8.6640625" hidden="1" customWidth="1"/>
    <col min="58" max="58" width="7.88671875" hidden="1" customWidth="1"/>
    <col min="59" max="59" width="6.6640625" hidden="1" customWidth="1"/>
    <col min="60" max="61" width="9.109375" hidden="1" customWidth="1"/>
    <col min="62" max="62" width="9.109375" customWidth="1"/>
  </cols>
  <sheetData>
    <row r="1" spans="2:25" ht="50.1" customHeight="1" x14ac:dyDescent="0.25">
      <c r="B1" s="84" t="s">
        <v>259</v>
      </c>
    </row>
    <row r="2" spans="2:25" s="33" customFormat="1" ht="13.8" x14ac:dyDescent="0.25">
      <c r="C2" s="129" t="s">
        <v>234</v>
      </c>
      <c r="D2" s="130"/>
      <c r="E2" s="34"/>
      <c r="G2" s="129" t="s">
        <v>257</v>
      </c>
      <c r="H2" s="130"/>
      <c r="I2" s="139" t="str">
        <f>IF(ISERROR(L10),"",(L10))</f>
        <v/>
      </c>
      <c r="J2" s="140"/>
    </row>
    <row r="3" spans="2:25" s="37" customFormat="1" ht="5.0999999999999996" customHeight="1" x14ac:dyDescent="0.25">
      <c r="B3" s="36"/>
      <c r="C3" s="57"/>
      <c r="D3" s="58"/>
      <c r="E3" s="59"/>
      <c r="F3" s="90"/>
      <c r="G3" s="60"/>
      <c r="H3" s="60"/>
    </row>
    <row r="4" spans="2:25" s="37" customFormat="1" ht="5.0999999999999996" customHeight="1" x14ac:dyDescent="0.25">
      <c r="C4" s="61"/>
      <c r="D4" s="62"/>
      <c r="E4" s="62"/>
      <c r="F4" s="62"/>
      <c r="G4" s="62"/>
      <c r="H4" s="62"/>
      <c r="I4" s="38"/>
      <c r="J4" s="38"/>
      <c r="K4" s="38"/>
      <c r="L4" s="38"/>
      <c r="M4" s="38"/>
      <c r="N4" s="38"/>
      <c r="O4" s="38"/>
      <c r="P4" s="38"/>
    </row>
    <row r="5" spans="2:25" s="24" customFormat="1" ht="14.4" x14ac:dyDescent="0.25">
      <c r="C5" s="137" t="s">
        <v>239</v>
      </c>
      <c r="D5" s="138"/>
      <c r="E5" s="138"/>
      <c r="F5" s="138"/>
      <c r="G5" s="138"/>
      <c r="H5" s="138"/>
      <c r="I5" s="63"/>
      <c r="J5" s="134" t="s">
        <v>243</v>
      </c>
      <c r="K5" s="135"/>
      <c r="L5" s="135"/>
      <c r="M5" s="135"/>
      <c r="N5" s="23"/>
      <c r="O5" s="23"/>
      <c r="P5" s="23"/>
      <c r="Q5" s="23"/>
      <c r="Y5" s="23"/>
    </row>
    <row r="6" spans="2:25" s="11" customFormat="1" ht="13.8" x14ac:dyDescent="0.25">
      <c r="C6" s="109" t="s">
        <v>235</v>
      </c>
      <c r="D6" s="109"/>
      <c r="E6" s="109"/>
      <c r="F6" s="109"/>
      <c r="G6" s="125"/>
      <c r="H6" s="125"/>
      <c r="I6" s="64"/>
      <c r="J6" s="111" t="s">
        <v>246</v>
      </c>
      <c r="K6" s="112"/>
      <c r="L6" s="111" t="s">
        <v>247</v>
      </c>
      <c r="M6" s="112"/>
      <c r="N6" s="32"/>
      <c r="O6" s="32"/>
      <c r="P6" s="32"/>
      <c r="Q6" s="32"/>
      <c r="Y6" s="32"/>
    </row>
    <row r="7" spans="2:25" s="24" customFormat="1" ht="15.75" customHeight="1" x14ac:dyDescent="0.25">
      <c r="C7" s="126"/>
      <c r="D7" s="126"/>
      <c r="E7" s="126"/>
      <c r="F7" s="127"/>
      <c r="G7" s="127"/>
      <c r="H7" s="127"/>
      <c r="I7" s="65"/>
      <c r="J7" s="113">
        <v>0</v>
      </c>
      <c r="K7" s="113"/>
      <c r="L7" s="136">
        <v>0</v>
      </c>
      <c r="M7" s="136"/>
      <c r="N7" s="23"/>
      <c r="O7" s="23"/>
      <c r="P7" s="23"/>
      <c r="Q7" s="23"/>
      <c r="Y7" s="23"/>
    </row>
    <row r="8" spans="2:25" s="11" customFormat="1" ht="13.8" x14ac:dyDescent="0.25">
      <c r="C8" s="109" t="s">
        <v>236</v>
      </c>
      <c r="D8" s="109"/>
      <c r="E8" s="109" t="s">
        <v>237</v>
      </c>
      <c r="F8" s="109"/>
      <c r="G8" s="109"/>
      <c r="H8" s="125"/>
      <c r="I8" s="66"/>
      <c r="J8" s="131" t="s">
        <v>336</v>
      </c>
      <c r="K8" s="132"/>
      <c r="L8" s="111" t="s">
        <v>1825</v>
      </c>
      <c r="M8" s="112"/>
      <c r="N8" s="32"/>
      <c r="O8" s="32"/>
      <c r="P8" s="32"/>
      <c r="Q8" s="32"/>
      <c r="Y8" s="32"/>
    </row>
    <row r="9" spans="2:25" s="24" customFormat="1" ht="17.25" customHeight="1" x14ac:dyDescent="0.25">
      <c r="C9" s="126"/>
      <c r="D9" s="126"/>
      <c r="E9" s="126"/>
      <c r="F9" s="126"/>
      <c r="G9" s="127"/>
      <c r="H9" s="127"/>
      <c r="I9" s="65"/>
      <c r="J9" s="133" t="s">
        <v>245</v>
      </c>
      <c r="K9" s="133"/>
      <c r="L9" s="113"/>
      <c r="M9" s="113"/>
      <c r="N9" s="23"/>
      <c r="O9" s="23"/>
      <c r="P9" s="23"/>
      <c r="Q9" s="23"/>
      <c r="Y9" s="23"/>
    </row>
    <row r="10" spans="2:25" s="24" customFormat="1" hidden="1" x14ac:dyDescent="0.25">
      <c r="B10" s="35"/>
      <c r="C10" s="85"/>
      <c r="D10" s="85"/>
      <c r="E10" s="85"/>
      <c r="F10" s="85"/>
      <c r="G10" s="85"/>
      <c r="H10" s="85"/>
      <c r="I10" s="65"/>
      <c r="J10" s="119" t="str">
        <f>IF(J9="","",IF(ISERROR(J9-91),"",J9-91))</f>
        <v/>
      </c>
      <c r="K10" s="119"/>
      <c r="L10" s="123" t="str">
        <f>IF(J9="","",IF(ISERROR(J9+184),"",J9+184))</f>
        <v/>
      </c>
      <c r="M10" s="124"/>
      <c r="N10" s="23"/>
      <c r="O10" s="23"/>
      <c r="P10" s="23"/>
      <c r="Q10" s="23"/>
      <c r="Y10" s="23"/>
    </row>
    <row r="11" spans="2:25" s="11" customFormat="1" ht="13.8" x14ac:dyDescent="0.25">
      <c r="C11" s="109" t="s">
        <v>238</v>
      </c>
      <c r="D11" s="109"/>
      <c r="E11" s="109"/>
      <c r="F11" s="109" t="s">
        <v>240</v>
      </c>
      <c r="G11" s="109"/>
      <c r="H11" s="125"/>
      <c r="I11" s="67"/>
      <c r="J11" s="120" t="str">
        <f>IF(OR(J9="",J9="Enter Date"),"",IF(ISERROR(MONTH(J10)),"",("The loan date must occur between "&amp;MONTH(J10)&amp;"/"&amp;DAY(J10)&amp;"/"&amp;YEAR(J10)&amp;" - "&amp;MONTH(L10)&amp;"/"&amp;DAY(L10)&amp;"/"&amp;YEAR(L10))))</f>
        <v/>
      </c>
      <c r="K11" s="121"/>
      <c r="L11" s="121"/>
      <c r="M11" s="121"/>
      <c r="N11" s="32"/>
      <c r="O11" s="32"/>
      <c r="P11" s="32"/>
      <c r="Q11" s="32"/>
      <c r="Y11" s="32"/>
    </row>
    <row r="12" spans="2:25" s="24" customFormat="1" ht="15.75" customHeight="1" x14ac:dyDescent="0.25">
      <c r="C12" s="126"/>
      <c r="D12" s="126"/>
      <c r="E12" s="126"/>
      <c r="F12" s="126"/>
      <c r="G12" s="126"/>
      <c r="H12" s="127"/>
      <c r="I12" s="68"/>
      <c r="J12" s="122"/>
      <c r="K12" s="122"/>
      <c r="L12" s="122"/>
      <c r="M12" s="122"/>
      <c r="N12" s="23"/>
      <c r="O12" s="23"/>
      <c r="P12" s="23"/>
      <c r="Q12" s="23"/>
      <c r="Y12" s="23"/>
    </row>
    <row r="13" spans="2:25" s="11" customFormat="1" ht="13.8" x14ac:dyDescent="0.25">
      <c r="C13" s="109" t="s">
        <v>241</v>
      </c>
      <c r="D13" s="109"/>
      <c r="E13" s="109" t="s">
        <v>242</v>
      </c>
      <c r="F13" s="109"/>
      <c r="G13" s="109"/>
      <c r="H13" s="109"/>
      <c r="I13" s="64"/>
      <c r="J13" s="111" t="s">
        <v>255</v>
      </c>
      <c r="K13" s="112"/>
      <c r="L13" s="111" t="s">
        <v>256</v>
      </c>
      <c r="M13" s="112"/>
      <c r="N13" s="32"/>
      <c r="O13" s="32"/>
      <c r="P13" s="32"/>
      <c r="Q13" s="32"/>
      <c r="Y13" s="32"/>
    </row>
    <row r="14" spans="2:25" s="24" customFormat="1" ht="15.75" customHeight="1" x14ac:dyDescent="0.25">
      <c r="C14" s="117"/>
      <c r="D14" s="118"/>
      <c r="E14" s="110"/>
      <c r="F14" s="110"/>
      <c r="G14" s="110"/>
      <c r="H14" s="110"/>
      <c r="I14" s="69"/>
      <c r="J14" s="115">
        <f>SUM(BH19:BH43)+SUM('UnitList-2ndPage'!BH6:BH45)+SUM('UnitList-3rdPage'!BH6:BH45)</f>
        <v>0</v>
      </c>
      <c r="K14" s="115"/>
      <c r="L14" s="116">
        <f>SUM(BI19:BI43)+SUM('UnitList-2ndPage'!BI6:BI45)+SUM('UnitList-3rdPage'!BI6:BI45)</f>
        <v>0</v>
      </c>
      <c r="M14" s="116"/>
      <c r="N14" s="23"/>
      <c r="O14" s="23"/>
      <c r="P14" s="23"/>
      <c r="Q14" s="23"/>
      <c r="Y14" s="23"/>
    </row>
    <row r="15" spans="2:25" s="36" customFormat="1" ht="5.0999999999999996" customHeight="1" x14ac:dyDescent="0.25">
      <c r="H15" s="70"/>
      <c r="I15" s="70"/>
      <c r="J15" s="70"/>
      <c r="K15" s="70"/>
      <c r="L15" s="70"/>
    </row>
    <row r="16" spans="2:25" s="36" customFormat="1" ht="5.0999999999999996" customHeight="1" x14ac:dyDescent="0.25">
      <c r="H16" s="70"/>
      <c r="I16" s="70"/>
      <c r="J16" s="70"/>
      <c r="K16" s="70"/>
      <c r="L16" s="70"/>
    </row>
    <row r="17" spans="2:61" s="36" customFormat="1" ht="5.0999999999999996" customHeight="1" thickBot="1" x14ac:dyDescent="0.3">
      <c r="H17" s="70"/>
      <c r="I17" s="70"/>
      <c r="J17" s="70"/>
      <c r="K17" s="70"/>
      <c r="L17" s="70"/>
    </row>
    <row r="18" spans="2:61" s="11" customFormat="1" ht="28.2" thickBot="1" x14ac:dyDescent="0.3">
      <c r="B18" s="86" t="s">
        <v>232</v>
      </c>
      <c r="C18" s="87" t="s">
        <v>226</v>
      </c>
      <c r="D18" s="87" t="s">
        <v>227</v>
      </c>
      <c r="E18" s="99" t="s">
        <v>329</v>
      </c>
      <c r="F18" s="100" t="s">
        <v>330</v>
      </c>
      <c r="G18" s="87" t="s">
        <v>1</v>
      </c>
      <c r="H18" s="87" t="s">
        <v>233</v>
      </c>
      <c r="I18" s="87" t="s">
        <v>2</v>
      </c>
      <c r="J18" s="88" t="s">
        <v>229</v>
      </c>
      <c r="K18" s="99" t="s">
        <v>331</v>
      </c>
      <c r="L18" s="88" t="s">
        <v>7</v>
      </c>
      <c r="M18" s="88" t="s">
        <v>244</v>
      </c>
      <c r="N18" s="89" t="s">
        <v>231</v>
      </c>
      <c r="O18" s="56"/>
      <c r="Q18" s="16" t="s">
        <v>3</v>
      </c>
      <c r="R18" s="17" t="s">
        <v>223</v>
      </c>
      <c r="S18" s="17" t="s">
        <v>224</v>
      </c>
      <c r="T18" s="98" t="s">
        <v>260</v>
      </c>
      <c r="U18" s="17" t="s">
        <v>446</v>
      </c>
      <c r="V18" s="17" t="s">
        <v>675</v>
      </c>
      <c r="W18" s="17" t="s">
        <v>467</v>
      </c>
      <c r="X18" s="98" t="s">
        <v>447</v>
      </c>
      <c r="Y18" s="16" t="s">
        <v>1223</v>
      </c>
      <c r="Z18" s="17" t="s">
        <v>1723</v>
      </c>
      <c r="AA18" s="17" t="s">
        <v>1225</v>
      </c>
      <c r="AB18" s="98" t="s">
        <v>1226</v>
      </c>
      <c r="AC18" s="17" t="s">
        <v>1227</v>
      </c>
      <c r="AD18" s="17" t="s">
        <v>1228</v>
      </c>
      <c r="AE18" s="17" t="s">
        <v>1229</v>
      </c>
      <c r="AF18" s="98" t="s">
        <v>1230</v>
      </c>
      <c r="AG18" s="17" t="s">
        <v>1231</v>
      </c>
      <c r="AH18" s="17" t="s">
        <v>1232</v>
      </c>
      <c r="AI18" s="98" t="s">
        <v>1233</v>
      </c>
      <c r="AJ18" s="98" t="s">
        <v>1243</v>
      </c>
      <c r="AK18" s="98" t="s">
        <v>1242</v>
      </c>
      <c r="AL18" s="98" t="s">
        <v>1245</v>
      </c>
      <c r="AM18" s="98" t="s">
        <v>1244</v>
      </c>
      <c r="AN18" s="98" t="s">
        <v>1246</v>
      </c>
      <c r="AO18" s="98" t="s">
        <v>1247</v>
      </c>
      <c r="AP18" s="98" t="s">
        <v>1263</v>
      </c>
      <c r="AQ18" s="98" t="s">
        <v>1248</v>
      </c>
      <c r="AR18" s="98" t="s">
        <v>1249</v>
      </c>
      <c r="AS18" s="98" t="s">
        <v>1255</v>
      </c>
      <c r="AT18" s="98" t="s">
        <v>1250</v>
      </c>
      <c r="AU18" s="98" t="s">
        <v>1251</v>
      </c>
      <c r="AV18" s="98" t="s">
        <v>1252</v>
      </c>
      <c r="AW18" s="98" t="s">
        <v>1254</v>
      </c>
      <c r="AX18" s="98" t="s">
        <v>1253</v>
      </c>
      <c r="AY18" s="98" t="s">
        <v>1256</v>
      </c>
      <c r="AZ18" s="98" t="s">
        <v>1257</v>
      </c>
      <c r="BA18" s="98" t="s">
        <v>1258</v>
      </c>
      <c r="BB18" s="98" t="s">
        <v>1259</v>
      </c>
      <c r="BC18" s="98" t="s">
        <v>1260</v>
      </c>
      <c r="BD18" s="98" t="s">
        <v>1261</v>
      </c>
      <c r="BE18" s="98" t="s">
        <v>1262</v>
      </c>
      <c r="BF18" s="18" t="s">
        <v>225</v>
      </c>
      <c r="BH18" s="80" t="s">
        <v>232</v>
      </c>
      <c r="BI18" s="81" t="s">
        <v>254</v>
      </c>
    </row>
    <row r="19" spans="2:61" ht="15" customHeight="1" x14ac:dyDescent="0.25">
      <c r="B19" s="27">
        <v>1</v>
      </c>
      <c r="C19" s="91"/>
      <c r="D19" s="92"/>
      <c r="E19" s="93"/>
      <c r="F19" s="93"/>
      <c r="G19" s="93"/>
      <c r="H19" s="4"/>
      <c r="I19" s="5"/>
      <c r="J19" s="95">
        <v>0</v>
      </c>
      <c r="K19" s="94"/>
      <c r="L19" s="95">
        <v>0</v>
      </c>
      <c r="M19" s="96">
        <f>BF19</f>
        <v>0</v>
      </c>
      <c r="N19" s="97" t="str">
        <f>IF(OR(L19=0,M19=0),"",IF(L19&gt;M19,"N",IF(L19&lt;=M19,"Y","")))</f>
        <v/>
      </c>
      <c r="O19" s="55"/>
      <c r="P19" s="2"/>
      <c r="Q19" s="19" t="e">
        <f t="shared" ref="Q19:Q43" si="0">VLOOKUP($H19,Indiana2006115,5,FALSE)</f>
        <v>#N/A</v>
      </c>
      <c r="R19" s="1" t="e">
        <f t="shared" ref="R19:R43" si="1">VLOOKUP($H19,Michigan2006115,5,FALSE)</f>
        <v>#N/A</v>
      </c>
      <c r="S19" s="1" t="e">
        <f t="shared" ref="S19:S43" si="2">VLOOKUP($H19,Illinois2006115,5,FALSE)</f>
        <v>#N/A</v>
      </c>
      <c r="T19" s="1" t="e">
        <f t="shared" ref="T19:T43" si="3">VLOOKUP($H19,Kentucky2006115,5,FALSE)</f>
        <v>#N/A</v>
      </c>
      <c r="U19" s="1" t="e">
        <f t="shared" ref="U19:U43" si="4">VLOOKUP($H19,Wisconsin2006115,5,FALSE)</f>
        <v>#N/A</v>
      </c>
      <c r="V19" s="1" t="e">
        <f t="shared" ref="V19:V43" si="5">VLOOKUP($H19,Texas2006115,5,FALSE)</f>
        <v>#N/A</v>
      </c>
      <c r="W19" s="1" t="e">
        <f t="shared" ref="W19:W43" si="6">VLOOKUP($H19,Maryland2006115,5,FALSE)</f>
        <v>#N/A</v>
      </c>
      <c r="X19" s="1" t="e">
        <f t="shared" ref="X19:X43" si="7">VLOOKUP($H19,California2006115,5,FALSE)</f>
        <v>#N/A</v>
      </c>
      <c r="Y19" s="19" t="e">
        <f t="shared" ref="Y19:Y43" si="8">VLOOKUP($H19,Washington2006115,5,FALSE)</f>
        <v>#N/A</v>
      </c>
      <c r="Z19" s="1" t="e">
        <f t="shared" ref="Z19:Z43" si="9">VLOOKUP($H19,Virginia2006115,5,FALSE)</f>
        <v>#N/A</v>
      </c>
      <c r="AA19" s="1" t="e">
        <f t="shared" ref="AA19:AA43" si="10">VLOOKUP($H19,Utah2006115,5,FALSE)</f>
        <v>#N/A</v>
      </c>
      <c r="AB19" s="1" t="e">
        <f t="shared" ref="AB19:AB43" si="11">VLOOKUP($H19,Ohio2006115,5,FALSE)</f>
        <v>#N/A</v>
      </c>
      <c r="AC19" s="1" t="e">
        <f t="shared" ref="AC19:AC43" si="12">VLOOKUP($H19,NorthCarolina2006115,5,FALSE)</f>
        <v>#N/A</v>
      </c>
      <c r="AD19" s="1" t="e">
        <f t="shared" ref="AD19:AD43" si="13">VLOOKUP($H19,Minnesota2006115,5,FALSE)</f>
        <v>#N/A</v>
      </c>
      <c r="AE19" s="1" t="e">
        <f t="shared" ref="AE19:AE43" si="14">VLOOKUP($H19,Tennessee2006115,5,FALSE)</f>
        <v>#N/A</v>
      </c>
      <c r="AF19" s="1" t="e">
        <f t="shared" ref="AF19:AF43" si="15">VLOOKUP($H19,Florida2006115,5,FALSE)</f>
        <v>#N/A</v>
      </c>
      <c r="AG19" s="1" t="e">
        <f t="shared" ref="AG19:AG43" si="16">VLOOKUP($H19,Colorado2006115,5,FALSE)</f>
        <v>#N/A</v>
      </c>
      <c r="AH19" s="1" t="e">
        <f t="shared" ref="AH19:AH43" si="17">VLOOKUP($H19,Alabama2006115,5,FALSE)</f>
        <v>#N/A</v>
      </c>
      <c r="AI19" s="1" t="e">
        <f t="shared" ref="AI19:AI43" si="18">VLOOKUP($H19,Georgia2006115,5,FALSE)</f>
        <v>#N/A</v>
      </c>
      <c r="AJ19" s="105" t="e">
        <f t="shared" ref="AJ19:AJ43" si="19">VLOOKUP($H19,Arkansas2006115,5,FALSE)</f>
        <v>#N/A</v>
      </c>
      <c r="AK19" s="105" t="e">
        <f t="shared" ref="AK19:AK43" si="20">VLOOKUP($H19,Arizona2016115,5,FALSE)</f>
        <v>#N/A</v>
      </c>
      <c r="AL19" s="105" t="e">
        <f t="shared" ref="AL19:AL43" si="21">VLOOKUP($H19,Iowa2006115,5,FALSE)</f>
        <v>#N/A</v>
      </c>
      <c r="AM19" s="105" t="e">
        <f t="shared" ref="AM19:AM43" si="22">VLOOKUP($H19,Idaho2006115,5,FALSE)</f>
        <v>#N/A</v>
      </c>
      <c r="AN19" s="105" t="e">
        <f t="shared" ref="AN19:AN43" si="23">VLOOKUP($H19,Kansas2006115,5,FALSE)</f>
        <v>#N/A</v>
      </c>
      <c r="AO19" s="105" t="e">
        <f t="shared" ref="AO19:AO43" si="24">VLOOKUP($H19,Louisiana2006115,5,FALSE)</f>
        <v>#NAME?</v>
      </c>
      <c r="AP19" s="105" t="e">
        <f t="shared" ref="AP19:AP43" si="25">VLOOKUP($H19,Missouri2006115,5,FALSE)</f>
        <v>#N/A</v>
      </c>
      <c r="AQ19" s="105" t="e">
        <f t="shared" ref="AQ19:AQ43" si="26">VLOOKUP($H19,Mississippi2006115,5,FALSE)</f>
        <v>#N/A</v>
      </c>
      <c r="AR19" s="105" t="e">
        <f t="shared" ref="AR19:AR43" si="27">VLOOKUP($H19,Montana2006115,5,FALSE)</f>
        <v>#N/A</v>
      </c>
      <c r="AS19" s="105" t="e">
        <f t="shared" ref="AS19:AS43" si="28">VLOOKUP($H19,NorthDakota2006115,5,FALSE)</f>
        <v>#N/A</v>
      </c>
      <c r="AT19" s="105" t="e">
        <f t="shared" ref="AT19:AT43" si="29">VLOOKUP($H19,Nebraska2006115,5,FALSE)</f>
        <v>#N/A</v>
      </c>
      <c r="AU19" s="105" t="e">
        <f t="shared" ref="AU19:AU43" si="30">VLOOKUP($H19,Nevada2006115,5,FALSE)</f>
        <v>#N/A</v>
      </c>
      <c r="AV19" s="105" t="e">
        <f t="shared" ref="AV19:AV43" si="31">VLOOKUP($H19,NewJersey2006115,5,FALSE)</f>
        <v>#N/A</v>
      </c>
      <c r="AW19" s="105" t="e">
        <f t="shared" ref="AW19:AW43" si="32">VLOOKUP($H19,NewMexico2006115,5,FALSE)</f>
        <v>#N/A</v>
      </c>
      <c r="AX19" s="105" t="e">
        <f t="shared" ref="AX19:AX43" si="33">VLOOKUP($H19,NewYork2006115,5,FALSE)</f>
        <v>#N/A</v>
      </c>
      <c r="AY19" s="105" t="e">
        <f t="shared" ref="AY19:AY43" si="34">VLOOKUP($H19,Oklahoma2006115,5,FALSE)</f>
        <v>#N/A</v>
      </c>
      <c r="AZ19" s="105" t="e">
        <f t="shared" ref="AZ19:AZ43" si="35">VLOOKUP($H19,Oregon2006115,5,FALSE)</f>
        <v>#N/A</v>
      </c>
      <c r="BA19" s="105" t="e">
        <f t="shared" ref="BA19:BA43" si="36">VLOOKUP($H19,Pennsylvania2006115,5,FALSE)</f>
        <v>#N/A</v>
      </c>
      <c r="BB19" s="105" t="e">
        <f t="shared" ref="BB19:BB43" si="37">VLOOKUP($H19,SouthCarolina2006115,5,FALSE)</f>
        <v>#N/A</v>
      </c>
      <c r="BC19" s="105" t="e">
        <f t="shared" ref="BC19:BC43" si="38">VLOOKUP($H19,SouthDakota2006115,5,FALSE)</f>
        <v>#N/A</v>
      </c>
      <c r="BD19" s="105" t="e">
        <f t="shared" ref="BD19:BD43" si="39">VLOOKUP($H19,WestVirginia2006115,5,FALSE)</f>
        <v>#N/A</v>
      </c>
      <c r="BE19" s="105" t="e">
        <f t="shared" ref="BE19:BE43" si="40">VLOOKUP($H19,Wyoming2006115,5,FALSE)</f>
        <v>#N/A</v>
      </c>
      <c r="BF19" s="20">
        <f>IF(I19="IN",IF(ISERROR(Q19),0,Q19),IF(I19="MI",IF(ISERROR(R19),0,R19),IF(I19="IL",IF(ISERROR(S19),0,S19),IF(I19="KY",IF(ISERROR(T19),0,T19),IF(I19="WI",IF(ISERROR(U19),0,U19),IF(I19="TX",IF(ISERROR(V19),0,V19),IF(I19="CA",IF(ISERROR(X19),0,X19),IF(I19="MD",IF(ISERROR(W19),0,W19),IF(I19="WA",IF(ISERROR(Y19),0,Y19),IF(I19="VI",IF(ISERROR(Z19),0,Z19),IF(I19="UT",IF(ISERROR(AA19),0,AA19),IF(I19="OH",IF(ISERROR(AB19),0,AB19),IF(I19="NC",IF(ISERROR(AC19),0,AC19),IF(I19="MN",IF(ISERROR(AD19),0,AD19),IF(I19="TN",IF(ISERROR(AE19),0,AE19),IF(I19="FL",IF(ISERROR(AF19),0,AF19),IF(I19="CO",IF(ISERROR(AG19),0,AG19),IF(I19="AL",IF(ISERROR(AH19),0,AH19),IF(I19="GA",IF(ISERROR(AI19),0,AI19),IF(I19="AR",IF(ISERROR(AJ19),0,AJ19),IF(I19="AZ",IF(ISERROR(AK19),0,AK19),IF(I19="IA",IF(ISERROR(AL19),0,AL19),IF(I19="ID",IF(ISERROR(AM19),0,AM19),IF(I19="KS",IF(ISERROR(AN19),0,AN19),IF(I19="LA",IF(ISERROR(AO19),0,AO19),IF(I19="MO",IF(ISERROR(AP19),0,AP19),IF(I19="MS",IF(ISERROR(AQ19),0,AQ19),IF(I19="MT",IF(ISERROR(AR19),0,AR19),IF(I19="ND",IF(ISERROR(AS19),0,AS19),IF(I19="NE",IF(ISERROR(AT19),0,AT19),IF(I19="NV",IF(ISERROR(AU19),0,AU19),IF(I19="NJ",IF(ISERROR(AV19),0,AV19),IF(I19="NM",IF(ISERROR(AW19),0,AW19),IF(I19="NY",IF(ISERROR(AX19),0,AX19),IF(I19="OK",IF(ISERROR(AY19),0,AY19),IF(I19="OR",IF(ISERROR(AZ19),0,AZ19),IF(I19="PA",IF(ISERROR(BA19),0,BA19),IF(I19="SC",IF(ISERROR(BB19),0,BB19),IF(I19="SD",IF(ISERROR(BC19),0,BC19),IF(I19="WV",IF(ISERROR(BD19),0,BD19),IF(I19="WY",IF(ISERROR(BE19),0,BE19),0)))))))))))))))))))))))))))))))))))))))))</f>
        <v>0</v>
      </c>
      <c r="BH19" s="76">
        <f>IF(N19="Y",1,0)</f>
        <v>0</v>
      </c>
      <c r="BI19" s="77">
        <f>IF(N19="Y",J19,0)</f>
        <v>0</v>
      </c>
    </row>
    <row r="20" spans="2:61" ht="15" customHeight="1" x14ac:dyDescent="0.25">
      <c r="B20" s="28">
        <v>2</v>
      </c>
      <c r="C20" s="41"/>
      <c r="D20" s="42"/>
      <c r="E20" s="43"/>
      <c r="F20" s="43"/>
      <c r="G20" s="43"/>
      <c r="H20" s="8"/>
      <c r="I20" s="5"/>
      <c r="J20" s="45">
        <v>0</v>
      </c>
      <c r="K20" s="44"/>
      <c r="L20" s="45">
        <v>0</v>
      </c>
      <c r="M20" s="46">
        <f t="shared" ref="M20:M43" si="41">BF20</f>
        <v>0</v>
      </c>
      <c r="N20" s="47" t="str">
        <f t="shared" ref="N20:N43" si="42">IF(OR(L20=0,M20=0),"",IF(L20&gt;M20,"N",IF(L20&lt;=M20,"Y","")))</f>
        <v/>
      </c>
      <c r="O20" s="55"/>
      <c r="P20" s="2"/>
      <c r="Q20" s="19" t="e">
        <f t="shared" si="0"/>
        <v>#N/A</v>
      </c>
      <c r="R20" s="1" t="e">
        <f t="shared" si="1"/>
        <v>#N/A</v>
      </c>
      <c r="S20" s="1" t="e">
        <f t="shared" si="2"/>
        <v>#N/A</v>
      </c>
      <c r="T20" s="1" t="e">
        <f t="shared" si="3"/>
        <v>#N/A</v>
      </c>
      <c r="U20" s="1" t="e">
        <f t="shared" si="4"/>
        <v>#N/A</v>
      </c>
      <c r="V20" s="1" t="e">
        <f t="shared" si="5"/>
        <v>#N/A</v>
      </c>
      <c r="W20" s="1" t="e">
        <f t="shared" si="6"/>
        <v>#N/A</v>
      </c>
      <c r="X20" s="1" t="e">
        <f t="shared" si="7"/>
        <v>#N/A</v>
      </c>
      <c r="Y20" s="19" t="e">
        <f t="shared" si="8"/>
        <v>#N/A</v>
      </c>
      <c r="Z20" s="1" t="e">
        <f t="shared" si="9"/>
        <v>#N/A</v>
      </c>
      <c r="AA20" s="1" t="e">
        <f t="shared" si="10"/>
        <v>#N/A</v>
      </c>
      <c r="AB20" s="1" t="e">
        <f t="shared" si="11"/>
        <v>#N/A</v>
      </c>
      <c r="AC20" s="1" t="e">
        <f t="shared" si="12"/>
        <v>#N/A</v>
      </c>
      <c r="AD20" s="1" t="e">
        <f t="shared" si="13"/>
        <v>#N/A</v>
      </c>
      <c r="AE20" s="1" t="e">
        <f t="shared" si="14"/>
        <v>#N/A</v>
      </c>
      <c r="AF20" s="1" t="e">
        <f t="shared" si="15"/>
        <v>#N/A</v>
      </c>
      <c r="AG20" s="1" t="e">
        <f t="shared" si="16"/>
        <v>#N/A</v>
      </c>
      <c r="AH20" s="1" t="e">
        <f t="shared" si="17"/>
        <v>#N/A</v>
      </c>
      <c r="AI20" s="1" t="e">
        <f t="shared" si="18"/>
        <v>#N/A</v>
      </c>
      <c r="AJ20" s="105" t="e">
        <f t="shared" si="19"/>
        <v>#N/A</v>
      </c>
      <c r="AK20" s="105" t="e">
        <f t="shared" si="20"/>
        <v>#N/A</v>
      </c>
      <c r="AL20" s="105" t="e">
        <f t="shared" si="21"/>
        <v>#N/A</v>
      </c>
      <c r="AM20" s="105" t="e">
        <f t="shared" si="22"/>
        <v>#N/A</v>
      </c>
      <c r="AN20" s="105" t="e">
        <f t="shared" si="23"/>
        <v>#N/A</v>
      </c>
      <c r="AO20" s="105" t="e">
        <f t="shared" si="24"/>
        <v>#NAME?</v>
      </c>
      <c r="AP20" s="105" t="e">
        <f t="shared" si="25"/>
        <v>#N/A</v>
      </c>
      <c r="AQ20" s="105" t="e">
        <f t="shared" si="26"/>
        <v>#N/A</v>
      </c>
      <c r="AR20" s="105" t="e">
        <f t="shared" si="27"/>
        <v>#N/A</v>
      </c>
      <c r="AS20" s="105" t="e">
        <f t="shared" si="28"/>
        <v>#N/A</v>
      </c>
      <c r="AT20" s="105" t="e">
        <f t="shared" si="29"/>
        <v>#N/A</v>
      </c>
      <c r="AU20" s="105" t="e">
        <f t="shared" si="30"/>
        <v>#N/A</v>
      </c>
      <c r="AV20" s="105" t="e">
        <f t="shared" si="31"/>
        <v>#N/A</v>
      </c>
      <c r="AW20" s="105" t="e">
        <f t="shared" si="32"/>
        <v>#N/A</v>
      </c>
      <c r="AX20" s="105" t="e">
        <f t="shared" si="33"/>
        <v>#N/A</v>
      </c>
      <c r="AY20" s="105" t="e">
        <f t="shared" si="34"/>
        <v>#N/A</v>
      </c>
      <c r="AZ20" s="105" t="e">
        <f t="shared" si="35"/>
        <v>#N/A</v>
      </c>
      <c r="BA20" s="105" t="e">
        <f t="shared" si="36"/>
        <v>#N/A</v>
      </c>
      <c r="BB20" s="105" t="e">
        <f t="shared" si="37"/>
        <v>#N/A</v>
      </c>
      <c r="BC20" s="105" t="e">
        <f t="shared" si="38"/>
        <v>#N/A</v>
      </c>
      <c r="BD20" s="105" t="e">
        <f t="shared" si="39"/>
        <v>#N/A</v>
      </c>
      <c r="BE20" s="105" t="e">
        <f t="shared" si="40"/>
        <v>#N/A</v>
      </c>
      <c r="BF20" s="20">
        <f t="shared" ref="BF20:BF43" si="43">IF(I20="IN",IF(ISERROR(Q20),0,Q20),IF(I20="MI",IF(ISERROR(R20),0,R20),IF(I20="IL",IF(ISERROR(S20),0,S20),IF(I20="KY",IF(ISERROR(T20),0,T20),IF(I20="WI",IF(ISERROR(U20),0,U20),IF(I20="TX",IF(ISERROR(V20),0,V20),IF(I20="CA",IF(ISERROR(X20),0,X20),IF(I20="MD",IF(ISERROR(W20),0,W20),IF(I20="WA",IF(ISERROR(Y20),0,Y20),IF(I20="VI",IF(ISERROR(Z20),0,Z20),IF(I20="UT",IF(ISERROR(AA20),0,AA20),IF(I20="OH",IF(ISERROR(AB20),0,AB20),IF(I20="NC",IF(ISERROR(AC20),0,AC20),IF(I20="MN",IF(ISERROR(AD20),0,AD20),IF(I20="TN",IF(ISERROR(AE20),0,AE20),IF(I20="FL",IF(ISERROR(AF20),0,AF20),IF(I20="CO",IF(ISERROR(AG20),0,AG20),IF(I20="AL",IF(ISERROR(AH20),0,AH20),IF(I20="GA",IF(ISERROR(AI20),0,AI20),IF(I20="AR",IF(ISERROR(AJ20),0,AJ20),IF(I20="AZ",IF(ISERROR(AK20),0,AK20),IF(I20="IA",IF(ISERROR(AL20),0,AL20),IF(I20="ID",IF(ISERROR(AM20),0,AM20),IF(I20="KS",IF(ISERROR(AN20),0,AN20),IF(I20="LA",IF(ISERROR(AO20),0,AO20),IF(I20="MO",IF(ISERROR(AP20),0,AP20),IF(I20="MS",IF(ISERROR(AQ20),0,AQ20),IF(I20="MT",IF(ISERROR(AR20),0,AR20),IF(I20="ND",IF(ISERROR(AS20),0,AS20),IF(I20="NE",IF(ISERROR(AT20),0,AT20),IF(I20="NV",IF(ISERROR(AU20),0,AU20),IF(I20="NJ",IF(ISERROR(AV20),0,AV20),IF(I20="NM",IF(ISERROR(AW20),0,AW20),IF(I20="NY",IF(ISERROR(AX20),0,AX20),IF(I20="OK",IF(ISERROR(AY20),0,AY20),IF(I20="OR",IF(ISERROR(AZ20),0,AZ20),IF(I20="PA",IF(ISERROR(BA20),0,BA20),IF(I20="SC",IF(ISERROR(BB20),0,BB20),IF(I20="SD",IF(ISERROR(BC20),0,BC20),IF(I20="WV",IF(ISERROR(BD20),0,BD20),IF(I20="WY",IF(ISERROR(BE20),0,BE20),0)))))))))))))))))))))))))))))))))))))))))</f>
        <v>0</v>
      </c>
      <c r="BH20" s="76">
        <f t="shared" ref="BH20:BH43" si="44">IF(N20="Y",1,0)</f>
        <v>0</v>
      </c>
      <c r="BI20" s="77">
        <f t="shared" ref="BI20:BI43" si="45">IF(N20="Y",J20,0)</f>
        <v>0</v>
      </c>
    </row>
    <row r="21" spans="2:61" ht="15" customHeight="1" x14ac:dyDescent="0.25">
      <c r="B21" s="28">
        <v>3</v>
      </c>
      <c r="C21" s="41"/>
      <c r="D21" s="42"/>
      <c r="E21" s="43"/>
      <c r="F21" s="43"/>
      <c r="G21" s="43"/>
      <c r="H21" s="43"/>
      <c r="I21" s="5"/>
      <c r="J21" s="45">
        <v>0</v>
      </c>
      <c r="K21" s="44"/>
      <c r="L21" s="45">
        <v>0</v>
      </c>
      <c r="M21" s="46">
        <f t="shared" si="41"/>
        <v>0</v>
      </c>
      <c r="N21" s="47" t="str">
        <f t="shared" si="42"/>
        <v/>
      </c>
      <c r="O21" s="55"/>
      <c r="P21" s="2"/>
      <c r="Q21" s="19" t="e">
        <f t="shared" si="0"/>
        <v>#N/A</v>
      </c>
      <c r="R21" s="1" t="e">
        <f t="shared" si="1"/>
        <v>#N/A</v>
      </c>
      <c r="S21" s="1" t="e">
        <f t="shared" si="2"/>
        <v>#N/A</v>
      </c>
      <c r="T21" s="1" t="e">
        <f t="shared" si="3"/>
        <v>#N/A</v>
      </c>
      <c r="U21" s="1" t="e">
        <f t="shared" si="4"/>
        <v>#N/A</v>
      </c>
      <c r="V21" s="1" t="e">
        <f t="shared" si="5"/>
        <v>#N/A</v>
      </c>
      <c r="W21" s="1" t="e">
        <f t="shared" si="6"/>
        <v>#N/A</v>
      </c>
      <c r="X21" s="1" t="e">
        <f t="shared" si="7"/>
        <v>#N/A</v>
      </c>
      <c r="Y21" s="19" t="e">
        <f t="shared" si="8"/>
        <v>#N/A</v>
      </c>
      <c r="Z21" s="1" t="e">
        <f t="shared" si="9"/>
        <v>#N/A</v>
      </c>
      <c r="AA21" s="1" t="e">
        <f t="shared" si="10"/>
        <v>#N/A</v>
      </c>
      <c r="AB21" s="1" t="e">
        <f t="shared" si="11"/>
        <v>#N/A</v>
      </c>
      <c r="AC21" s="1" t="e">
        <f t="shared" si="12"/>
        <v>#N/A</v>
      </c>
      <c r="AD21" s="1" t="e">
        <f t="shared" si="13"/>
        <v>#N/A</v>
      </c>
      <c r="AE21" s="1" t="e">
        <f t="shared" si="14"/>
        <v>#N/A</v>
      </c>
      <c r="AF21" s="1" t="e">
        <f t="shared" si="15"/>
        <v>#N/A</v>
      </c>
      <c r="AG21" s="1" t="e">
        <f t="shared" si="16"/>
        <v>#N/A</v>
      </c>
      <c r="AH21" s="1" t="e">
        <f t="shared" si="17"/>
        <v>#N/A</v>
      </c>
      <c r="AI21" s="1" t="e">
        <f t="shared" si="18"/>
        <v>#N/A</v>
      </c>
      <c r="AJ21" s="105" t="e">
        <f t="shared" si="19"/>
        <v>#N/A</v>
      </c>
      <c r="AK21" s="105" t="e">
        <f t="shared" si="20"/>
        <v>#N/A</v>
      </c>
      <c r="AL21" s="105" t="e">
        <f t="shared" si="21"/>
        <v>#N/A</v>
      </c>
      <c r="AM21" s="105" t="e">
        <f t="shared" si="22"/>
        <v>#N/A</v>
      </c>
      <c r="AN21" s="105" t="e">
        <f t="shared" si="23"/>
        <v>#N/A</v>
      </c>
      <c r="AO21" s="105" t="e">
        <f t="shared" si="24"/>
        <v>#NAME?</v>
      </c>
      <c r="AP21" s="105" t="e">
        <f t="shared" si="25"/>
        <v>#N/A</v>
      </c>
      <c r="AQ21" s="105" t="e">
        <f t="shared" si="26"/>
        <v>#N/A</v>
      </c>
      <c r="AR21" s="105" t="e">
        <f t="shared" si="27"/>
        <v>#N/A</v>
      </c>
      <c r="AS21" s="105" t="e">
        <f t="shared" si="28"/>
        <v>#N/A</v>
      </c>
      <c r="AT21" s="105" t="e">
        <f t="shared" si="29"/>
        <v>#N/A</v>
      </c>
      <c r="AU21" s="105" t="e">
        <f t="shared" si="30"/>
        <v>#N/A</v>
      </c>
      <c r="AV21" s="105" t="e">
        <f t="shared" si="31"/>
        <v>#N/A</v>
      </c>
      <c r="AW21" s="105" t="e">
        <f t="shared" si="32"/>
        <v>#N/A</v>
      </c>
      <c r="AX21" s="105" t="e">
        <f t="shared" si="33"/>
        <v>#N/A</v>
      </c>
      <c r="AY21" s="105" t="e">
        <f t="shared" si="34"/>
        <v>#N/A</v>
      </c>
      <c r="AZ21" s="105" t="e">
        <f t="shared" si="35"/>
        <v>#N/A</v>
      </c>
      <c r="BA21" s="105" t="e">
        <f t="shared" si="36"/>
        <v>#N/A</v>
      </c>
      <c r="BB21" s="105" t="e">
        <f t="shared" si="37"/>
        <v>#N/A</v>
      </c>
      <c r="BC21" s="105" t="e">
        <f t="shared" si="38"/>
        <v>#N/A</v>
      </c>
      <c r="BD21" s="105" t="e">
        <f t="shared" si="39"/>
        <v>#N/A</v>
      </c>
      <c r="BE21" s="105" t="e">
        <f t="shared" si="40"/>
        <v>#N/A</v>
      </c>
      <c r="BF21" s="20">
        <f t="shared" si="43"/>
        <v>0</v>
      </c>
      <c r="BH21" s="76">
        <f t="shared" si="44"/>
        <v>0</v>
      </c>
      <c r="BI21" s="77">
        <f t="shared" si="45"/>
        <v>0</v>
      </c>
    </row>
    <row r="22" spans="2:61" ht="15" customHeight="1" x14ac:dyDescent="0.25">
      <c r="B22" s="28">
        <v>4</v>
      </c>
      <c r="C22" s="41"/>
      <c r="D22" s="42"/>
      <c r="E22" s="43"/>
      <c r="F22" s="43"/>
      <c r="G22" s="43"/>
      <c r="H22" s="43"/>
      <c r="I22" s="5"/>
      <c r="J22" s="45">
        <v>0</v>
      </c>
      <c r="K22" s="44"/>
      <c r="L22" s="45">
        <v>0</v>
      </c>
      <c r="M22" s="46">
        <f t="shared" si="41"/>
        <v>0</v>
      </c>
      <c r="N22" s="47" t="str">
        <f t="shared" si="42"/>
        <v/>
      </c>
      <c r="O22" s="55"/>
      <c r="P22" s="2"/>
      <c r="Q22" s="19" t="e">
        <f t="shared" si="0"/>
        <v>#N/A</v>
      </c>
      <c r="R22" s="1" t="e">
        <f t="shared" si="1"/>
        <v>#N/A</v>
      </c>
      <c r="S22" s="1" t="e">
        <f t="shared" si="2"/>
        <v>#N/A</v>
      </c>
      <c r="T22" s="1" t="e">
        <f t="shared" si="3"/>
        <v>#N/A</v>
      </c>
      <c r="U22" s="1" t="e">
        <f t="shared" si="4"/>
        <v>#N/A</v>
      </c>
      <c r="V22" s="1" t="e">
        <f t="shared" si="5"/>
        <v>#N/A</v>
      </c>
      <c r="W22" s="1" t="e">
        <f t="shared" si="6"/>
        <v>#N/A</v>
      </c>
      <c r="X22" s="1" t="e">
        <f t="shared" si="7"/>
        <v>#N/A</v>
      </c>
      <c r="Y22" s="19" t="e">
        <f t="shared" si="8"/>
        <v>#N/A</v>
      </c>
      <c r="Z22" s="1" t="e">
        <f t="shared" si="9"/>
        <v>#N/A</v>
      </c>
      <c r="AA22" s="1" t="e">
        <f t="shared" si="10"/>
        <v>#N/A</v>
      </c>
      <c r="AB22" s="1" t="e">
        <f t="shared" si="11"/>
        <v>#N/A</v>
      </c>
      <c r="AC22" s="1" t="e">
        <f t="shared" si="12"/>
        <v>#N/A</v>
      </c>
      <c r="AD22" s="1" t="e">
        <f t="shared" si="13"/>
        <v>#N/A</v>
      </c>
      <c r="AE22" s="1" t="e">
        <f t="shared" si="14"/>
        <v>#N/A</v>
      </c>
      <c r="AF22" s="1" t="e">
        <f t="shared" si="15"/>
        <v>#N/A</v>
      </c>
      <c r="AG22" s="1" t="e">
        <f t="shared" si="16"/>
        <v>#N/A</v>
      </c>
      <c r="AH22" s="1" t="e">
        <f t="shared" si="17"/>
        <v>#N/A</v>
      </c>
      <c r="AI22" s="1" t="e">
        <f t="shared" si="18"/>
        <v>#N/A</v>
      </c>
      <c r="AJ22" s="105" t="e">
        <f t="shared" si="19"/>
        <v>#N/A</v>
      </c>
      <c r="AK22" s="105" t="e">
        <f t="shared" si="20"/>
        <v>#N/A</v>
      </c>
      <c r="AL22" s="105" t="e">
        <f t="shared" si="21"/>
        <v>#N/A</v>
      </c>
      <c r="AM22" s="105" t="e">
        <f t="shared" si="22"/>
        <v>#N/A</v>
      </c>
      <c r="AN22" s="105" t="e">
        <f t="shared" si="23"/>
        <v>#N/A</v>
      </c>
      <c r="AO22" s="105" t="e">
        <f t="shared" si="24"/>
        <v>#NAME?</v>
      </c>
      <c r="AP22" s="105" t="e">
        <f t="shared" si="25"/>
        <v>#N/A</v>
      </c>
      <c r="AQ22" s="105" t="e">
        <f t="shared" si="26"/>
        <v>#N/A</v>
      </c>
      <c r="AR22" s="105" t="e">
        <f t="shared" si="27"/>
        <v>#N/A</v>
      </c>
      <c r="AS22" s="105" t="e">
        <f t="shared" si="28"/>
        <v>#N/A</v>
      </c>
      <c r="AT22" s="105" t="e">
        <f t="shared" si="29"/>
        <v>#N/A</v>
      </c>
      <c r="AU22" s="105" t="e">
        <f t="shared" si="30"/>
        <v>#N/A</v>
      </c>
      <c r="AV22" s="105" t="e">
        <f t="shared" si="31"/>
        <v>#N/A</v>
      </c>
      <c r="AW22" s="105" t="e">
        <f t="shared" si="32"/>
        <v>#N/A</v>
      </c>
      <c r="AX22" s="105" t="e">
        <f t="shared" si="33"/>
        <v>#N/A</v>
      </c>
      <c r="AY22" s="105" t="e">
        <f t="shared" si="34"/>
        <v>#N/A</v>
      </c>
      <c r="AZ22" s="105" t="e">
        <f t="shared" si="35"/>
        <v>#N/A</v>
      </c>
      <c r="BA22" s="105" t="e">
        <f t="shared" si="36"/>
        <v>#N/A</v>
      </c>
      <c r="BB22" s="105" t="e">
        <f t="shared" si="37"/>
        <v>#N/A</v>
      </c>
      <c r="BC22" s="105" t="e">
        <f t="shared" si="38"/>
        <v>#N/A</v>
      </c>
      <c r="BD22" s="105" t="e">
        <f t="shared" si="39"/>
        <v>#N/A</v>
      </c>
      <c r="BE22" s="105" t="e">
        <f t="shared" si="40"/>
        <v>#N/A</v>
      </c>
      <c r="BF22" s="20">
        <f t="shared" si="43"/>
        <v>0</v>
      </c>
      <c r="BH22" s="76">
        <f t="shared" si="44"/>
        <v>0</v>
      </c>
      <c r="BI22" s="77">
        <f t="shared" si="45"/>
        <v>0</v>
      </c>
    </row>
    <row r="23" spans="2:61" ht="15" customHeight="1" x14ac:dyDescent="0.25">
      <c r="B23" s="28">
        <v>5</v>
      </c>
      <c r="C23" s="41"/>
      <c r="D23" s="42"/>
      <c r="E23" s="43"/>
      <c r="F23" s="43"/>
      <c r="G23" s="43"/>
      <c r="H23" s="43"/>
      <c r="I23" s="5"/>
      <c r="J23" s="45">
        <v>0</v>
      </c>
      <c r="K23" s="44"/>
      <c r="L23" s="45">
        <v>0</v>
      </c>
      <c r="M23" s="46">
        <f t="shared" si="41"/>
        <v>0</v>
      </c>
      <c r="N23" s="47" t="str">
        <f t="shared" si="42"/>
        <v/>
      </c>
      <c r="O23" s="55"/>
      <c r="P23" s="2"/>
      <c r="Q23" s="19" t="e">
        <f t="shared" si="0"/>
        <v>#N/A</v>
      </c>
      <c r="R23" s="1" t="e">
        <f t="shared" si="1"/>
        <v>#N/A</v>
      </c>
      <c r="S23" s="1" t="e">
        <f t="shared" si="2"/>
        <v>#N/A</v>
      </c>
      <c r="T23" s="1" t="e">
        <f t="shared" si="3"/>
        <v>#N/A</v>
      </c>
      <c r="U23" s="1" t="e">
        <f t="shared" si="4"/>
        <v>#N/A</v>
      </c>
      <c r="V23" s="1" t="e">
        <f t="shared" si="5"/>
        <v>#N/A</v>
      </c>
      <c r="W23" s="1" t="e">
        <f t="shared" si="6"/>
        <v>#N/A</v>
      </c>
      <c r="X23" s="1" t="e">
        <f t="shared" si="7"/>
        <v>#N/A</v>
      </c>
      <c r="Y23" s="19" t="e">
        <f t="shared" si="8"/>
        <v>#N/A</v>
      </c>
      <c r="Z23" s="1" t="e">
        <f t="shared" si="9"/>
        <v>#N/A</v>
      </c>
      <c r="AA23" s="1" t="e">
        <f t="shared" si="10"/>
        <v>#N/A</v>
      </c>
      <c r="AB23" s="1" t="e">
        <f t="shared" si="11"/>
        <v>#N/A</v>
      </c>
      <c r="AC23" s="1" t="e">
        <f t="shared" si="12"/>
        <v>#N/A</v>
      </c>
      <c r="AD23" s="1" t="e">
        <f t="shared" si="13"/>
        <v>#N/A</v>
      </c>
      <c r="AE23" s="1" t="e">
        <f t="shared" si="14"/>
        <v>#N/A</v>
      </c>
      <c r="AF23" s="1" t="e">
        <f t="shared" si="15"/>
        <v>#N/A</v>
      </c>
      <c r="AG23" s="1" t="e">
        <f t="shared" si="16"/>
        <v>#N/A</v>
      </c>
      <c r="AH23" s="1" t="e">
        <f t="shared" si="17"/>
        <v>#N/A</v>
      </c>
      <c r="AI23" s="1" t="e">
        <f t="shared" si="18"/>
        <v>#N/A</v>
      </c>
      <c r="AJ23" s="105" t="e">
        <f t="shared" si="19"/>
        <v>#N/A</v>
      </c>
      <c r="AK23" s="105" t="e">
        <f t="shared" si="20"/>
        <v>#N/A</v>
      </c>
      <c r="AL23" s="105" t="e">
        <f t="shared" si="21"/>
        <v>#N/A</v>
      </c>
      <c r="AM23" s="105" t="e">
        <f t="shared" si="22"/>
        <v>#N/A</v>
      </c>
      <c r="AN23" s="105" t="e">
        <f t="shared" si="23"/>
        <v>#N/A</v>
      </c>
      <c r="AO23" s="105" t="e">
        <f t="shared" si="24"/>
        <v>#NAME?</v>
      </c>
      <c r="AP23" s="105" t="e">
        <f t="shared" si="25"/>
        <v>#N/A</v>
      </c>
      <c r="AQ23" s="105" t="e">
        <f t="shared" si="26"/>
        <v>#N/A</v>
      </c>
      <c r="AR23" s="105" t="e">
        <f t="shared" si="27"/>
        <v>#N/A</v>
      </c>
      <c r="AS23" s="105" t="e">
        <f t="shared" si="28"/>
        <v>#N/A</v>
      </c>
      <c r="AT23" s="105" t="e">
        <f t="shared" si="29"/>
        <v>#N/A</v>
      </c>
      <c r="AU23" s="105" t="e">
        <f t="shared" si="30"/>
        <v>#N/A</v>
      </c>
      <c r="AV23" s="105" t="e">
        <f t="shared" si="31"/>
        <v>#N/A</v>
      </c>
      <c r="AW23" s="105" t="e">
        <f t="shared" si="32"/>
        <v>#N/A</v>
      </c>
      <c r="AX23" s="105" t="e">
        <f t="shared" si="33"/>
        <v>#N/A</v>
      </c>
      <c r="AY23" s="105" t="e">
        <f t="shared" si="34"/>
        <v>#N/A</v>
      </c>
      <c r="AZ23" s="105" t="e">
        <f t="shared" si="35"/>
        <v>#N/A</v>
      </c>
      <c r="BA23" s="105" t="e">
        <f t="shared" si="36"/>
        <v>#N/A</v>
      </c>
      <c r="BB23" s="105" t="e">
        <f t="shared" si="37"/>
        <v>#N/A</v>
      </c>
      <c r="BC23" s="105" t="e">
        <f t="shared" si="38"/>
        <v>#N/A</v>
      </c>
      <c r="BD23" s="105" t="e">
        <f t="shared" si="39"/>
        <v>#N/A</v>
      </c>
      <c r="BE23" s="105" t="e">
        <f t="shared" si="40"/>
        <v>#N/A</v>
      </c>
      <c r="BF23" s="20">
        <f t="shared" si="43"/>
        <v>0</v>
      </c>
      <c r="BH23" s="76">
        <f t="shared" si="44"/>
        <v>0</v>
      </c>
      <c r="BI23" s="77">
        <f t="shared" si="45"/>
        <v>0</v>
      </c>
    </row>
    <row r="24" spans="2:61" ht="15" customHeight="1" x14ac:dyDescent="0.25">
      <c r="B24" s="28">
        <v>6</v>
      </c>
      <c r="C24" s="41"/>
      <c r="D24" s="42"/>
      <c r="E24" s="43"/>
      <c r="F24" s="43"/>
      <c r="G24" s="43"/>
      <c r="H24" s="43"/>
      <c r="I24" s="5"/>
      <c r="J24" s="45">
        <v>0</v>
      </c>
      <c r="K24" s="44"/>
      <c r="L24" s="45">
        <v>0</v>
      </c>
      <c r="M24" s="46">
        <f t="shared" si="41"/>
        <v>0</v>
      </c>
      <c r="N24" s="47" t="str">
        <f t="shared" si="42"/>
        <v/>
      </c>
      <c r="O24" s="55"/>
      <c r="P24" s="2"/>
      <c r="Q24" s="19" t="e">
        <f t="shared" si="0"/>
        <v>#N/A</v>
      </c>
      <c r="R24" s="1" t="e">
        <f t="shared" si="1"/>
        <v>#N/A</v>
      </c>
      <c r="S24" s="1" t="e">
        <f t="shared" si="2"/>
        <v>#N/A</v>
      </c>
      <c r="T24" s="1" t="e">
        <f t="shared" si="3"/>
        <v>#N/A</v>
      </c>
      <c r="U24" s="1" t="e">
        <f t="shared" si="4"/>
        <v>#N/A</v>
      </c>
      <c r="V24" s="1" t="e">
        <f t="shared" si="5"/>
        <v>#N/A</v>
      </c>
      <c r="W24" s="1" t="e">
        <f t="shared" si="6"/>
        <v>#N/A</v>
      </c>
      <c r="X24" s="1" t="e">
        <f t="shared" si="7"/>
        <v>#N/A</v>
      </c>
      <c r="Y24" s="19" t="e">
        <f t="shared" si="8"/>
        <v>#N/A</v>
      </c>
      <c r="Z24" s="1" t="e">
        <f t="shared" si="9"/>
        <v>#N/A</v>
      </c>
      <c r="AA24" s="1" t="e">
        <f t="shared" si="10"/>
        <v>#N/A</v>
      </c>
      <c r="AB24" s="1" t="e">
        <f t="shared" si="11"/>
        <v>#N/A</v>
      </c>
      <c r="AC24" s="1" t="e">
        <f t="shared" si="12"/>
        <v>#N/A</v>
      </c>
      <c r="AD24" s="1" t="e">
        <f t="shared" si="13"/>
        <v>#N/A</v>
      </c>
      <c r="AE24" s="1" t="e">
        <f t="shared" si="14"/>
        <v>#N/A</v>
      </c>
      <c r="AF24" s="1" t="e">
        <f t="shared" si="15"/>
        <v>#N/A</v>
      </c>
      <c r="AG24" s="1" t="e">
        <f t="shared" si="16"/>
        <v>#N/A</v>
      </c>
      <c r="AH24" s="1" t="e">
        <f t="shared" si="17"/>
        <v>#N/A</v>
      </c>
      <c r="AI24" s="1" t="e">
        <f t="shared" si="18"/>
        <v>#N/A</v>
      </c>
      <c r="AJ24" s="105" t="e">
        <f t="shared" si="19"/>
        <v>#N/A</v>
      </c>
      <c r="AK24" s="105" t="e">
        <f t="shared" si="20"/>
        <v>#N/A</v>
      </c>
      <c r="AL24" s="105" t="e">
        <f t="shared" si="21"/>
        <v>#N/A</v>
      </c>
      <c r="AM24" s="105" t="e">
        <f t="shared" si="22"/>
        <v>#N/A</v>
      </c>
      <c r="AN24" s="105" t="e">
        <f t="shared" si="23"/>
        <v>#N/A</v>
      </c>
      <c r="AO24" s="105" t="e">
        <f t="shared" si="24"/>
        <v>#NAME?</v>
      </c>
      <c r="AP24" s="105" t="e">
        <f t="shared" si="25"/>
        <v>#N/A</v>
      </c>
      <c r="AQ24" s="105" t="e">
        <f t="shared" si="26"/>
        <v>#N/A</v>
      </c>
      <c r="AR24" s="105" t="e">
        <f t="shared" si="27"/>
        <v>#N/A</v>
      </c>
      <c r="AS24" s="105" t="e">
        <f t="shared" si="28"/>
        <v>#N/A</v>
      </c>
      <c r="AT24" s="105" t="e">
        <f t="shared" si="29"/>
        <v>#N/A</v>
      </c>
      <c r="AU24" s="105" t="e">
        <f t="shared" si="30"/>
        <v>#N/A</v>
      </c>
      <c r="AV24" s="105" t="e">
        <f t="shared" si="31"/>
        <v>#N/A</v>
      </c>
      <c r="AW24" s="105" t="e">
        <f t="shared" si="32"/>
        <v>#N/A</v>
      </c>
      <c r="AX24" s="105" t="e">
        <f t="shared" si="33"/>
        <v>#N/A</v>
      </c>
      <c r="AY24" s="105" t="e">
        <f t="shared" si="34"/>
        <v>#N/A</v>
      </c>
      <c r="AZ24" s="105" t="e">
        <f t="shared" si="35"/>
        <v>#N/A</v>
      </c>
      <c r="BA24" s="105" t="e">
        <f t="shared" si="36"/>
        <v>#N/A</v>
      </c>
      <c r="BB24" s="105" t="e">
        <f t="shared" si="37"/>
        <v>#N/A</v>
      </c>
      <c r="BC24" s="105" t="e">
        <f t="shared" si="38"/>
        <v>#N/A</v>
      </c>
      <c r="BD24" s="105" t="e">
        <f t="shared" si="39"/>
        <v>#N/A</v>
      </c>
      <c r="BE24" s="105" t="e">
        <f t="shared" si="40"/>
        <v>#N/A</v>
      </c>
      <c r="BF24" s="20">
        <f t="shared" si="43"/>
        <v>0</v>
      </c>
      <c r="BH24" s="76">
        <f t="shared" si="44"/>
        <v>0</v>
      </c>
      <c r="BI24" s="77">
        <f t="shared" si="45"/>
        <v>0</v>
      </c>
    </row>
    <row r="25" spans="2:61" ht="15" customHeight="1" x14ac:dyDescent="0.25">
      <c r="B25" s="28">
        <v>7</v>
      </c>
      <c r="C25" s="41"/>
      <c r="D25" s="42"/>
      <c r="E25" s="43"/>
      <c r="F25" s="43"/>
      <c r="G25" s="43"/>
      <c r="H25" s="43"/>
      <c r="I25" s="5"/>
      <c r="J25" s="45">
        <v>0</v>
      </c>
      <c r="K25" s="44"/>
      <c r="L25" s="45">
        <v>0</v>
      </c>
      <c r="M25" s="46">
        <f t="shared" si="41"/>
        <v>0</v>
      </c>
      <c r="N25" s="47" t="str">
        <f t="shared" si="42"/>
        <v/>
      </c>
      <c r="O25" s="55"/>
      <c r="P25" s="2"/>
      <c r="Q25" s="19" t="e">
        <f t="shared" si="0"/>
        <v>#N/A</v>
      </c>
      <c r="R25" s="1" t="e">
        <f t="shared" si="1"/>
        <v>#N/A</v>
      </c>
      <c r="S25" s="1" t="e">
        <f t="shared" si="2"/>
        <v>#N/A</v>
      </c>
      <c r="T25" s="1" t="e">
        <f t="shared" si="3"/>
        <v>#N/A</v>
      </c>
      <c r="U25" s="1" t="e">
        <f t="shared" si="4"/>
        <v>#N/A</v>
      </c>
      <c r="V25" s="1" t="e">
        <f t="shared" si="5"/>
        <v>#N/A</v>
      </c>
      <c r="W25" s="1" t="e">
        <f t="shared" si="6"/>
        <v>#N/A</v>
      </c>
      <c r="X25" s="1" t="e">
        <f t="shared" si="7"/>
        <v>#N/A</v>
      </c>
      <c r="Y25" s="19" t="e">
        <f t="shared" si="8"/>
        <v>#N/A</v>
      </c>
      <c r="Z25" s="1" t="e">
        <f t="shared" si="9"/>
        <v>#N/A</v>
      </c>
      <c r="AA25" s="1" t="e">
        <f t="shared" si="10"/>
        <v>#N/A</v>
      </c>
      <c r="AB25" s="1" t="e">
        <f t="shared" si="11"/>
        <v>#N/A</v>
      </c>
      <c r="AC25" s="1" t="e">
        <f t="shared" si="12"/>
        <v>#N/A</v>
      </c>
      <c r="AD25" s="1" t="e">
        <f t="shared" si="13"/>
        <v>#N/A</v>
      </c>
      <c r="AE25" s="1" t="e">
        <f t="shared" si="14"/>
        <v>#N/A</v>
      </c>
      <c r="AF25" s="1" t="e">
        <f t="shared" si="15"/>
        <v>#N/A</v>
      </c>
      <c r="AG25" s="1" t="e">
        <f t="shared" si="16"/>
        <v>#N/A</v>
      </c>
      <c r="AH25" s="1" t="e">
        <f t="shared" si="17"/>
        <v>#N/A</v>
      </c>
      <c r="AI25" s="1" t="e">
        <f t="shared" si="18"/>
        <v>#N/A</v>
      </c>
      <c r="AJ25" s="105" t="e">
        <f t="shared" si="19"/>
        <v>#N/A</v>
      </c>
      <c r="AK25" s="105" t="e">
        <f t="shared" si="20"/>
        <v>#N/A</v>
      </c>
      <c r="AL25" s="105" t="e">
        <f t="shared" si="21"/>
        <v>#N/A</v>
      </c>
      <c r="AM25" s="105" t="e">
        <f t="shared" si="22"/>
        <v>#N/A</v>
      </c>
      <c r="AN25" s="105" t="e">
        <f t="shared" si="23"/>
        <v>#N/A</v>
      </c>
      <c r="AO25" s="105" t="e">
        <f t="shared" si="24"/>
        <v>#NAME?</v>
      </c>
      <c r="AP25" s="105" t="e">
        <f t="shared" si="25"/>
        <v>#N/A</v>
      </c>
      <c r="AQ25" s="105" t="e">
        <f t="shared" si="26"/>
        <v>#N/A</v>
      </c>
      <c r="AR25" s="105" t="e">
        <f t="shared" si="27"/>
        <v>#N/A</v>
      </c>
      <c r="AS25" s="105" t="e">
        <f t="shared" si="28"/>
        <v>#N/A</v>
      </c>
      <c r="AT25" s="105" t="e">
        <f t="shared" si="29"/>
        <v>#N/A</v>
      </c>
      <c r="AU25" s="105" t="e">
        <f t="shared" si="30"/>
        <v>#N/A</v>
      </c>
      <c r="AV25" s="105" t="e">
        <f t="shared" si="31"/>
        <v>#N/A</v>
      </c>
      <c r="AW25" s="105" t="e">
        <f t="shared" si="32"/>
        <v>#N/A</v>
      </c>
      <c r="AX25" s="105" t="e">
        <f t="shared" si="33"/>
        <v>#N/A</v>
      </c>
      <c r="AY25" s="105" t="e">
        <f t="shared" si="34"/>
        <v>#N/A</v>
      </c>
      <c r="AZ25" s="105" t="e">
        <f t="shared" si="35"/>
        <v>#N/A</v>
      </c>
      <c r="BA25" s="105" t="e">
        <f t="shared" si="36"/>
        <v>#N/A</v>
      </c>
      <c r="BB25" s="105" t="e">
        <f t="shared" si="37"/>
        <v>#N/A</v>
      </c>
      <c r="BC25" s="105" t="e">
        <f t="shared" si="38"/>
        <v>#N/A</v>
      </c>
      <c r="BD25" s="105" t="e">
        <f t="shared" si="39"/>
        <v>#N/A</v>
      </c>
      <c r="BE25" s="105" t="e">
        <f t="shared" si="40"/>
        <v>#N/A</v>
      </c>
      <c r="BF25" s="20">
        <f t="shared" si="43"/>
        <v>0</v>
      </c>
      <c r="BH25" s="76">
        <f t="shared" si="44"/>
        <v>0</v>
      </c>
      <c r="BI25" s="77">
        <f t="shared" si="45"/>
        <v>0</v>
      </c>
    </row>
    <row r="26" spans="2:61" ht="15" customHeight="1" x14ac:dyDescent="0.25">
      <c r="B26" s="28">
        <v>8</v>
      </c>
      <c r="C26" s="41"/>
      <c r="D26" s="42"/>
      <c r="E26" s="43"/>
      <c r="F26" s="43"/>
      <c r="G26" s="43"/>
      <c r="H26" s="43"/>
      <c r="I26" s="5"/>
      <c r="J26" s="45">
        <v>0</v>
      </c>
      <c r="K26" s="44"/>
      <c r="L26" s="45">
        <v>0</v>
      </c>
      <c r="M26" s="46">
        <f t="shared" si="41"/>
        <v>0</v>
      </c>
      <c r="N26" s="47" t="str">
        <f t="shared" si="42"/>
        <v/>
      </c>
      <c r="O26" s="55"/>
      <c r="P26" s="2"/>
      <c r="Q26" s="19" t="e">
        <f t="shared" si="0"/>
        <v>#N/A</v>
      </c>
      <c r="R26" s="1" t="e">
        <f t="shared" si="1"/>
        <v>#N/A</v>
      </c>
      <c r="S26" s="1" t="e">
        <f t="shared" si="2"/>
        <v>#N/A</v>
      </c>
      <c r="T26" s="1" t="e">
        <f t="shared" si="3"/>
        <v>#N/A</v>
      </c>
      <c r="U26" s="1" t="e">
        <f t="shared" si="4"/>
        <v>#N/A</v>
      </c>
      <c r="V26" s="1" t="e">
        <f t="shared" si="5"/>
        <v>#N/A</v>
      </c>
      <c r="W26" s="1" t="e">
        <f t="shared" si="6"/>
        <v>#N/A</v>
      </c>
      <c r="X26" s="1" t="e">
        <f t="shared" si="7"/>
        <v>#N/A</v>
      </c>
      <c r="Y26" s="19" t="e">
        <f t="shared" si="8"/>
        <v>#N/A</v>
      </c>
      <c r="Z26" s="1" t="e">
        <f t="shared" si="9"/>
        <v>#N/A</v>
      </c>
      <c r="AA26" s="1" t="e">
        <f t="shared" si="10"/>
        <v>#N/A</v>
      </c>
      <c r="AB26" s="1" t="e">
        <f t="shared" si="11"/>
        <v>#N/A</v>
      </c>
      <c r="AC26" s="1" t="e">
        <f t="shared" si="12"/>
        <v>#N/A</v>
      </c>
      <c r="AD26" s="1" t="e">
        <f t="shared" si="13"/>
        <v>#N/A</v>
      </c>
      <c r="AE26" s="1" t="e">
        <f t="shared" si="14"/>
        <v>#N/A</v>
      </c>
      <c r="AF26" s="1" t="e">
        <f t="shared" si="15"/>
        <v>#N/A</v>
      </c>
      <c r="AG26" s="1" t="e">
        <f t="shared" si="16"/>
        <v>#N/A</v>
      </c>
      <c r="AH26" s="1" t="e">
        <f t="shared" si="17"/>
        <v>#N/A</v>
      </c>
      <c r="AI26" s="1" t="e">
        <f t="shared" si="18"/>
        <v>#N/A</v>
      </c>
      <c r="AJ26" s="105" t="e">
        <f t="shared" si="19"/>
        <v>#N/A</v>
      </c>
      <c r="AK26" s="105" t="e">
        <f t="shared" si="20"/>
        <v>#N/A</v>
      </c>
      <c r="AL26" s="105" t="e">
        <f t="shared" si="21"/>
        <v>#N/A</v>
      </c>
      <c r="AM26" s="105" t="e">
        <f t="shared" si="22"/>
        <v>#N/A</v>
      </c>
      <c r="AN26" s="105" t="e">
        <f t="shared" si="23"/>
        <v>#N/A</v>
      </c>
      <c r="AO26" s="105" t="e">
        <f t="shared" si="24"/>
        <v>#NAME?</v>
      </c>
      <c r="AP26" s="105" t="e">
        <f t="shared" si="25"/>
        <v>#N/A</v>
      </c>
      <c r="AQ26" s="105" t="e">
        <f t="shared" si="26"/>
        <v>#N/A</v>
      </c>
      <c r="AR26" s="105" t="e">
        <f t="shared" si="27"/>
        <v>#N/A</v>
      </c>
      <c r="AS26" s="105" t="e">
        <f t="shared" si="28"/>
        <v>#N/A</v>
      </c>
      <c r="AT26" s="105" t="e">
        <f t="shared" si="29"/>
        <v>#N/A</v>
      </c>
      <c r="AU26" s="105" t="e">
        <f t="shared" si="30"/>
        <v>#N/A</v>
      </c>
      <c r="AV26" s="105" t="e">
        <f t="shared" si="31"/>
        <v>#N/A</v>
      </c>
      <c r="AW26" s="105" t="e">
        <f t="shared" si="32"/>
        <v>#N/A</v>
      </c>
      <c r="AX26" s="105" t="e">
        <f t="shared" si="33"/>
        <v>#N/A</v>
      </c>
      <c r="AY26" s="105" t="e">
        <f t="shared" si="34"/>
        <v>#N/A</v>
      </c>
      <c r="AZ26" s="105" t="e">
        <f t="shared" si="35"/>
        <v>#N/A</v>
      </c>
      <c r="BA26" s="105" t="e">
        <f t="shared" si="36"/>
        <v>#N/A</v>
      </c>
      <c r="BB26" s="105" t="e">
        <f t="shared" si="37"/>
        <v>#N/A</v>
      </c>
      <c r="BC26" s="105" t="e">
        <f t="shared" si="38"/>
        <v>#N/A</v>
      </c>
      <c r="BD26" s="105" t="e">
        <f t="shared" si="39"/>
        <v>#N/A</v>
      </c>
      <c r="BE26" s="105" t="e">
        <f t="shared" si="40"/>
        <v>#N/A</v>
      </c>
      <c r="BF26" s="20">
        <f t="shared" si="43"/>
        <v>0</v>
      </c>
      <c r="BH26" s="76">
        <f t="shared" si="44"/>
        <v>0</v>
      </c>
      <c r="BI26" s="77">
        <f t="shared" si="45"/>
        <v>0</v>
      </c>
    </row>
    <row r="27" spans="2:61" ht="15" customHeight="1" x14ac:dyDescent="0.25">
      <c r="B27" s="28">
        <v>9</v>
      </c>
      <c r="C27" s="41"/>
      <c r="D27" s="42"/>
      <c r="E27" s="43"/>
      <c r="F27" s="43"/>
      <c r="G27" s="43"/>
      <c r="H27" s="43"/>
      <c r="I27" s="5"/>
      <c r="J27" s="45">
        <v>0</v>
      </c>
      <c r="K27" s="44"/>
      <c r="L27" s="45">
        <v>0</v>
      </c>
      <c r="M27" s="46">
        <f t="shared" si="41"/>
        <v>0</v>
      </c>
      <c r="N27" s="47" t="str">
        <f t="shared" si="42"/>
        <v/>
      </c>
      <c r="O27" s="55"/>
      <c r="P27" s="2"/>
      <c r="Q27" s="19" t="e">
        <f t="shared" si="0"/>
        <v>#N/A</v>
      </c>
      <c r="R27" s="1" t="e">
        <f t="shared" si="1"/>
        <v>#N/A</v>
      </c>
      <c r="S27" s="1" t="e">
        <f t="shared" si="2"/>
        <v>#N/A</v>
      </c>
      <c r="T27" s="1" t="e">
        <f t="shared" si="3"/>
        <v>#N/A</v>
      </c>
      <c r="U27" s="1" t="e">
        <f t="shared" si="4"/>
        <v>#N/A</v>
      </c>
      <c r="V27" s="1" t="e">
        <f t="shared" si="5"/>
        <v>#N/A</v>
      </c>
      <c r="W27" s="1" t="e">
        <f t="shared" si="6"/>
        <v>#N/A</v>
      </c>
      <c r="X27" s="1" t="e">
        <f t="shared" si="7"/>
        <v>#N/A</v>
      </c>
      <c r="Y27" s="19" t="e">
        <f t="shared" si="8"/>
        <v>#N/A</v>
      </c>
      <c r="Z27" s="1" t="e">
        <f t="shared" si="9"/>
        <v>#N/A</v>
      </c>
      <c r="AA27" s="1" t="e">
        <f t="shared" si="10"/>
        <v>#N/A</v>
      </c>
      <c r="AB27" s="1" t="e">
        <f t="shared" si="11"/>
        <v>#N/A</v>
      </c>
      <c r="AC27" s="1" t="e">
        <f t="shared" si="12"/>
        <v>#N/A</v>
      </c>
      <c r="AD27" s="1" t="e">
        <f t="shared" si="13"/>
        <v>#N/A</v>
      </c>
      <c r="AE27" s="1" t="e">
        <f t="shared" si="14"/>
        <v>#N/A</v>
      </c>
      <c r="AF27" s="1" t="e">
        <f t="shared" si="15"/>
        <v>#N/A</v>
      </c>
      <c r="AG27" s="1" t="e">
        <f t="shared" si="16"/>
        <v>#N/A</v>
      </c>
      <c r="AH27" s="1" t="e">
        <f t="shared" si="17"/>
        <v>#N/A</v>
      </c>
      <c r="AI27" s="1" t="e">
        <f t="shared" si="18"/>
        <v>#N/A</v>
      </c>
      <c r="AJ27" s="105" t="e">
        <f t="shared" si="19"/>
        <v>#N/A</v>
      </c>
      <c r="AK27" s="105" t="e">
        <f t="shared" si="20"/>
        <v>#N/A</v>
      </c>
      <c r="AL27" s="105" t="e">
        <f t="shared" si="21"/>
        <v>#N/A</v>
      </c>
      <c r="AM27" s="105" t="e">
        <f t="shared" si="22"/>
        <v>#N/A</v>
      </c>
      <c r="AN27" s="105" t="e">
        <f t="shared" si="23"/>
        <v>#N/A</v>
      </c>
      <c r="AO27" s="105" t="e">
        <f t="shared" si="24"/>
        <v>#NAME?</v>
      </c>
      <c r="AP27" s="105" t="e">
        <f t="shared" si="25"/>
        <v>#N/A</v>
      </c>
      <c r="AQ27" s="105" t="e">
        <f t="shared" si="26"/>
        <v>#N/A</v>
      </c>
      <c r="AR27" s="105" t="e">
        <f t="shared" si="27"/>
        <v>#N/A</v>
      </c>
      <c r="AS27" s="105" t="e">
        <f t="shared" si="28"/>
        <v>#N/A</v>
      </c>
      <c r="AT27" s="105" t="e">
        <f t="shared" si="29"/>
        <v>#N/A</v>
      </c>
      <c r="AU27" s="105" t="e">
        <f t="shared" si="30"/>
        <v>#N/A</v>
      </c>
      <c r="AV27" s="105" t="e">
        <f t="shared" si="31"/>
        <v>#N/A</v>
      </c>
      <c r="AW27" s="105" t="e">
        <f t="shared" si="32"/>
        <v>#N/A</v>
      </c>
      <c r="AX27" s="105" t="e">
        <f t="shared" si="33"/>
        <v>#N/A</v>
      </c>
      <c r="AY27" s="105" t="e">
        <f t="shared" si="34"/>
        <v>#N/A</v>
      </c>
      <c r="AZ27" s="105" t="e">
        <f t="shared" si="35"/>
        <v>#N/A</v>
      </c>
      <c r="BA27" s="105" t="e">
        <f t="shared" si="36"/>
        <v>#N/A</v>
      </c>
      <c r="BB27" s="105" t="e">
        <f t="shared" si="37"/>
        <v>#N/A</v>
      </c>
      <c r="BC27" s="105" t="e">
        <f t="shared" si="38"/>
        <v>#N/A</v>
      </c>
      <c r="BD27" s="105" t="e">
        <f t="shared" si="39"/>
        <v>#N/A</v>
      </c>
      <c r="BE27" s="105" t="e">
        <f t="shared" si="40"/>
        <v>#N/A</v>
      </c>
      <c r="BF27" s="20">
        <f t="shared" si="43"/>
        <v>0</v>
      </c>
      <c r="BH27" s="76">
        <f t="shared" si="44"/>
        <v>0</v>
      </c>
      <c r="BI27" s="77">
        <f t="shared" si="45"/>
        <v>0</v>
      </c>
    </row>
    <row r="28" spans="2:61" ht="15" customHeight="1" x14ac:dyDescent="0.25">
      <c r="B28" s="28">
        <v>10</v>
      </c>
      <c r="C28" s="41"/>
      <c r="D28" s="42"/>
      <c r="E28" s="43"/>
      <c r="F28" s="43"/>
      <c r="G28" s="43"/>
      <c r="H28" s="43"/>
      <c r="I28" s="5"/>
      <c r="J28" s="45">
        <v>0</v>
      </c>
      <c r="K28" s="44"/>
      <c r="L28" s="45">
        <v>0</v>
      </c>
      <c r="M28" s="46">
        <f t="shared" si="41"/>
        <v>0</v>
      </c>
      <c r="N28" s="47" t="str">
        <f t="shared" si="42"/>
        <v/>
      </c>
      <c r="O28" s="55"/>
      <c r="P28" s="2"/>
      <c r="Q28" s="19" t="e">
        <f t="shared" si="0"/>
        <v>#N/A</v>
      </c>
      <c r="R28" s="1" t="e">
        <f t="shared" si="1"/>
        <v>#N/A</v>
      </c>
      <c r="S28" s="1" t="e">
        <f t="shared" si="2"/>
        <v>#N/A</v>
      </c>
      <c r="T28" s="1" t="e">
        <f t="shared" si="3"/>
        <v>#N/A</v>
      </c>
      <c r="U28" s="1" t="e">
        <f t="shared" si="4"/>
        <v>#N/A</v>
      </c>
      <c r="V28" s="1" t="e">
        <f t="shared" si="5"/>
        <v>#N/A</v>
      </c>
      <c r="W28" s="1" t="e">
        <f t="shared" si="6"/>
        <v>#N/A</v>
      </c>
      <c r="X28" s="1" t="e">
        <f t="shared" si="7"/>
        <v>#N/A</v>
      </c>
      <c r="Y28" s="19" t="e">
        <f t="shared" si="8"/>
        <v>#N/A</v>
      </c>
      <c r="Z28" s="1" t="e">
        <f t="shared" si="9"/>
        <v>#N/A</v>
      </c>
      <c r="AA28" s="1" t="e">
        <f t="shared" si="10"/>
        <v>#N/A</v>
      </c>
      <c r="AB28" s="1" t="e">
        <f t="shared" si="11"/>
        <v>#N/A</v>
      </c>
      <c r="AC28" s="1" t="e">
        <f t="shared" si="12"/>
        <v>#N/A</v>
      </c>
      <c r="AD28" s="1" t="e">
        <f t="shared" si="13"/>
        <v>#N/A</v>
      </c>
      <c r="AE28" s="1" t="e">
        <f t="shared" si="14"/>
        <v>#N/A</v>
      </c>
      <c r="AF28" s="1" t="e">
        <f t="shared" si="15"/>
        <v>#N/A</v>
      </c>
      <c r="AG28" s="1" t="e">
        <f t="shared" si="16"/>
        <v>#N/A</v>
      </c>
      <c r="AH28" s="1" t="e">
        <f t="shared" si="17"/>
        <v>#N/A</v>
      </c>
      <c r="AI28" s="1" t="e">
        <f t="shared" si="18"/>
        <v>#N/A</v>
      </c>
      <c r="AJ28" s="105" t="e">
        <f t="shared" si="19"/>
        <v>#N/A</v>
      </c>
      <c r="AK28" s="105" t="e">
        <f t="shared" si="20"/>
        <v>#N/A</v>
      </c>
      <c r="AL28" s="105" t="e">
        <f t="shared" si="21"/>
        <v>#N/A</v>
      </c>
      <c r="AM28" s="105" t="e">
        <f t="shared" si="22"/>
        <v>#N/A</v>
      </c>
      <c r="AN28" s="105" t="e">
        <f t="shared" si="23"/>
        <v>#N/A</v>
      </c>
      <c r="AO28" s="105" t="e">
        <f t="shared" si="24"/>
        <v>#NAME?</v>
      </c>
      <c r="AP28" s="105" t="e">
        <f t="shared" si="25"/>
        <v>#N/A</v>
      </c>
      <c r="AQ28" s="105" t="e">
        <f t="shared" si="26"/>
        <v>#N/A</v>
      </c>
      <c r="AR28" s="105" t="e">
        <f t="shared" si="27"/>
        <v>#N/A</v>
      </c>
      <c r="AS28" s="105" t="e">
        <f t="shared" si="28"/>
        <v>#N/A</v>
      </c>
      <c r="AT28" s="105" t="e">
        <f t="shared" si="29"/>
        <v>#N/A</v>
      </c>
      <c r="AU28" s="105" t="e">
        <f t="shared" si="30"/>
        <v>#N/A</v>
      </c>
      <c r="AV28" s="105" t="e">
        <f t="shared" si="31"/>
        <v>#N/A</v>
      </c>
      <c r="AW28" s="105" t="e">
        <f t="shared" si="32"/>
        <v>#N/A</v>
      </c>
      <c r="AX28" s="105" t="e">
        <f t="shared" si="33"/>
        <v>#N/A</v>
      </c>
      <c r="AY28" s="105" t="e">
        <f t="shared" si="34"/>
        <v>#N/A</v>
      </c>
      <c r="AZ28" s="105" t="e">
        <f t="shared" si="35"/>
        <v>#N/A</v>
      </c>
      <c r="BA28" s="105" t="e">
        <f t="shared" si="36"/>
        <v>#N/A</v>
      </c>
      <c r="BB28" s="105" t="e">
        <f t="shared" si="37"/>
        <v>#N/A</v>
      </c>
      <c r="BC28" s="105" t="e">
        <f t="shared" si="38"/>
        <v>#N/A</v>
      </c>
      <c r="BD28" s="105" t="e">
        <f t="shared" si="39"/>
        <v>#N/A</v>
      </c>
      <c r="BE28" s="105" t="e">
        <f t="shared" si="40"/>
        <v>#N/A</v>
      </c>
      <c r="BF28" s="20">
        <f t="shared" si="43"/>
        <v>0</v>
      </c>
      <c r="BH28" s="76">
        <f t="shared" si="44"/>
        <v>0</v>
      </c>
      <c r="BI28" s="77">
        <f t="shared" si="45"/>
        <v>0</v>
      </c>
    </row>
    <row r="29" spans="2:61" ht="15" customHeight="1" x14ac:dyDescent="0.25">
      <c r="B29" s="28">
        <v>11</v>
      </c>
      <c r="C29" s="41"/>
      <c r="D29" s="42"/>
      <c r="E29" s="43"/>
      <c r="F29" s="43"/>
      <c r="G29" s="43"/>
      <c r="H29" s="43"/>
      <c r="I29" s="5"/>
      <c r="J29" s="45">
        <v>0</v>
      </c>
      <c r="K29" s="44"/>
      <c r="L29" s="45">
        <v>0</v>
      </c>
      <c r="M29" s="46">
        <f t="shared" si="41"/>
        <v>0</v>
      </c>
      <c r="N29" s="47" t="str">
        <f t="shared" si="42"/>
        <v/>
      </c>
      <c r="O29" s="55"/>
      <c r="P29" s="2"/>
      <c r="Q29" s="19" t="e">
        <f t="shared" si="0"/>
        <v>#N/A</v>
      </c>
      <c r="R29" s="1" t="e">
        <f t="shared" si="1"/>
        <v>#N/A</v>
      </c>
      <c r="S29" s="1" t="e">
        <f t="shared" si="2"/>
        <v>#N/A</v>
      </c>
      <c r="T29" s="1" t="e">
        <f t="shared" si="3"/>
        <v>#N/A</v>
      </c>
      <c r="U29" s="1" t="e">
        <f t="shared" si="4"/>
        <v>#N/A</v>
      </c>
      <c r="V29" s="1" t="e">
        <f t="shared" si="5"/>
        <v>#N/A</v>
      </c>
      <c r="W29" s="1" t="e">
        <f t="shared" si="6"/>
        <v>#N/A</v>
      </c>
      <c r="X29" s="1" t="e">
        <f t="shared" si="7"/>
        <v>#N/A</v>
      </c>
      <c r="Y29" s="19" t="e">
        <f t="shared" si="8"/>
        <v>#N/A</v>
      </c>
      <c r="Z29" s="1" t="e">
        <f t="shared" si="9"/>
        <v>#N/A</v>
      </c>
      <c r="AA29" s="1" t="e">
        <f t="shared" si="10"/>
        <v>#N/A</v>
      </c>
      <c r="AB29" s="1" t="e">
        <f t="shared" si="11"/>
        <v>#N/A</v>
      </c>
      <c r="AC29" s="1" t="e">
        <f t="shared" si="12"/>
        <v>#N/A</v>
      </c>
      <c r="AD29" s="1" t="e">
        <f t="shared" si="13"/>
        <v>#N/A</v>
      </c>
      <c r="AE29" s="1" t="e">
        <f t="shared" si="14"/>
        <v>#N/A</v>
      </c>
      <c r="AF29" s="1" t="e">
        <f t="shared" si="15"/>
        <v>#N/A</v>
      </c>
      <c r="AG29" s="1" t="e">
        <f t="shared" si="16"/>
        <v>#N/A</v>
      </c>
      <c r="AH29" s="1" t="e">
        <f t="shared" si="17"/>
        <v>#N/A</v>
      </c>
      <c r="AI29" s="1" t="e">
        <f t="shared" si="18"/>
        <v>#N/A</v>
      </c>
      <c r="AJ29" s="105" t="e">
        <f t="shared" si="19"/>
        <v>#N/A</v>
      </c>
      <c r="AK29" s="105" t="e">
        <f t="shared" si="20"/>
        <v>#N/A</v>
      </c>
      <c r="AL29" s="105" t="e">
        <f t="shared" si="21"/>
        <v>#N/A</v>
      </c>
      <c r="AM29" s="105" t="e">
        <f t="shared" si="22"/>
        <v>#N/A</v>
      </c>
      <c r="AN29" s="105" t="e">
        <f t="shared" si="23"/>
        <v>#N/A</v>
      </c>
      <c r="AO29" s="105" t="e">
        <f t="shared" si="24"/>
        <v>#NAME?</v>
      </c>
      <c r="AP29" s="105" t="e">
        <f t="shared" si="25"/>
        <v>#N/A</v>
      </c>
      <c r="AQ29" s="105" t="e">
        <f t="shared" si="26"/>
        <v>#N/A</v>
      </c>
      <c r="AR29" s="105" t="e">
        <f t="shared" si="27"/>
        <v>#N/A</v>
      </c>
      <c r="AS29" s="105" t="e">
        <f t="shared" si="28"/>
        <v>#N/A</v>
      </c>
      <c r="AT29" s="105" t="e">
        <f t="shared" si="29"/>
        <v>#N/A</v>
      </c>
      <c r="AU29" s="105" t="e">
        <f t="shared" si="30"/>
        <v>#N/A</v>
      </c>
      <c r="AV29" s="105" t="e">
        <f t="shared" si="31"/>
        <v>#N/A</v>
      </c>
      <c r="AW29" s="105" t="e">
        <f t="shared" si="32"/>
        <v>#N/A</v>
      </c>
      <c r="AX29" s="105" t="e">
        <f t="shared" si="33"/>
        <v>#N/A</v>
      </c>
      <c r="AY29" s="105" t="e">
        <f t="shared" si="34"/>
        <v>#N/A</v>
      </c>
      <c r="AZ29" s="105" t="e">
        <f t="shared" si="35"/>
        <v>#N/A</v>
      </c>
      <c r="BA29" s="105" t="e">
        <f t="shared" si="36"/>
        <v>#N/A</v>
      </c>
      <c r="BB29" s="105" t="e">
        <f t="shared" si="37"/>
        <v>#N/A</v>
      </c>
      <c r="BC29" s="105" t="e">
        <f t="shared" si="38"/>
        <v>#N/A</v>
      </c>
      <c r="BD29" s="105" t="e">
        <f t="shared" si="39"/>
        <v>#N/A</v>
      </c>
      <c r="BE29" s="105" t="e">
        <f t="shared" si="40"/>
        <v>#N/A</v>
      </c>
      <c r="BF29" s="20">
        <f t="shared" si="43"/>
        <v>0</v>
      </c>
      <c r="BH29" s="76">
        <f t="shared" si="44"/>
        <v>0</v>
      </c>
      <c r="BI29" s="77">
        <f t="shared" si="45"/>
        <v>0</v>
      </c>
    </row>
    <row r="30" spans="2:61" ht="15" customHeight="1" x14ac:dyDescent="0.25">
      <c r="B30" s="28">
        <v>12</v>
      </c>
      <c r="C30" s="41"/>
      <c r="D30" s="42"/>
      <c r="E30" s="43"/>
      <c r="F30" s="43"/>
      <c r="G30" s="43"/>
      <c r="H30" s="43"/>
      <c r="I30" s="5"/>
      <c r="J30" s="45">
        <v>0</v>
      </c>
      <c r="K30" s="44"/>
      <c r="L30" s="45">
        <v>0</v>
      </c>
      <c r="M30" s="46">
        <f t="shared" si="41"/>
        <v>0</v>
      </c>
      <c r="N30" s="47" t="str">
        <f t="shared" si="42"/>
        <v/>
      </c>
      <c r="O30" s="55"/>
      <c r="P30" s="2"/>
      <c r="Q30" s="19" t="e">
        <f t="shared" si="0"/>
        <v>#N/A</v>
      </c>
      <c r="R30" s="1" t="e">
        <f t="shared" si="1"/>
        <v>#N/A</v>
      </c>
      <c r="S30" s="1" t="e">
        <f t="shared" si="2"/>
        <v>#N/A</v>
      </c>
      <c r="T30" s="1" t="e">
        <f t="shared" si="3"/>
        <v>#N/A</v>
      </c>
      <c r="U30" s="1" t="e">
        <f t="shared" si="4"/>
        <v>#N/A</v>
      </c>
      <c r="V30" s="1" t="e">
        <f t="shared" si="5"/>
        <v>#N/A</v>
      </c>
      <c r="W30" s="1" t="e">
        <f t="shared" si="6"/>
        <v>#N/A</v>
      </c>
      <c r="X30" s="1" t="e">
        <f t="shared" si="7"/>
        <v>#N/A</v>
      </c>
      <c r="Y30" s="19" t="e">
        <f t="shared" si="8"/>
        <v>#N/A</v>
      </c>
      <c r="Z30" s="1" t="e">
        <f t="shared" si="9"/>
        <v>#N/A</v>
      </c>
      <c r="AA30" s="1" t="e">
        <f t="shared" si="10"/>
        <v>#N/A</v>
      </c>
      <c r="AB30" s="1" t="e">
        <f t="shared" si="11"/>
        <v>#N/A</v>
      </c>
      <c r="AC30" s="1" t="e">
        <f t="shared" si="12"/>
        <v>#N/A</v>
      </c>
      <c r="AD30" s="1" t="e">
        <f t="shared" si="13"/>
        <v>#N/A</v>
      </c>
      <c r="AE30" s="1" t="e">
        <f t="shared" si="14"/>
        <v>#N/A</v>
      </c>
      <c r="AF30" s="1" t="e">
        <f t="shared" si="15"/>
        <v>#N/A</v>
      </c>
      <c r="AG30" s="1" t="e">
        <f t="shared" si="16"/>
        <v>#N/A</v>
      </c>
      <c r="AH30" s="1" t="e">
        <f t="shared" si="17"/>
        <v>#N/A</v>
      </c>
      <c r="AI30" s="1" t="e">
        <f t="shared" si="18"/>
        <v>#N/A</v>
      </c>
      <c r="AJ30" s="105" t="e">
        <f t="shared" si="19"/>
        <v>#N/A</v>
      </c>
      <c r="AK30" s="105" t="e">
        <f t="shared" si="20"/>
        <v>#N/A</v>
      </c>
      <c r="AL30" s="105" t="e">
        <f t="shared" si="21"/>
        <v>#N/A</v>
      </c>
      <c r="AM30" s="105" t="e">
        <f t="shared" si="22"/>
        <v>#N/A</v>
      </c>
      <c r="AN30" s="105" t="e">
        <f t="shared" si="23"/>
        <v>#N/A</v>
      </c>
      <c r="AO30" s="105" t="e">
        <f t="shared" si="24"/>
        <v>#NAME?</v>
      </c>
      <c r="AP30" s="105" t="e">
        <f t="shared" si="25"/>
        <v>#N/A</v>
      </c>
      <c r="AQ30" s="105" t="e">
        <f t="shared" si="26"/>
        <v>#N/A</v>
      </c>
      <c r="AR30" s="105" t="e">
        <f t="shared" si="27"/>
        <v>#N/A</v>
      </c>
      <c r="AS30" s="105" t="e">
        <f t="shared" si="28"/>
        <v>#N/A</v>
      </c>
      <c r="AT30" s="105" t="e">
        <f t="shared" si="29"/>
        <v>#N/A</v>
      </c>
      <c r="AU30" s="105" t="e">
        <f t="shared" si="30"/>
        <v>#N/A</v>
      </c>
      <c r="AV30" s="105" t="e">
        <f t="shared" si="31"/>
        <v>#N/A</v>
      </c>
      <c r="AW30" s="105" t="e">
        <f t="shared" si="32"/>
        <v>#N/A</v>
      </c>
      <c r="AX30" s="105" t="e">
        <f t="shared" si="33"/>
        <v>#N/A</v>
      </c>
      <c r="AY30" s="105" t="e">
        <f t="shared" si="34"/>
        <v>#N/A</v>
      </c>
      <c r="AZ30" s="105" t="e">
        <f t="shared" si="35"/>
        <v>#N/A</v>
      </c>
      <c r="BA30" s="105" t="e">
        <f t="shared" si="36"/>
        <v>#N/A</v>
      </c>
      <c r="BB30" s="105" t="e">
        <f t="shared" si="37"/>
        <v>#N/A</v>
      </c>
      <c r="BC30" s="105" t="e">
        <f t="shared" si="38"/>
        <v>#N/A</v>
      </c>
      <c r="BD30" s="105" t="e">
        <f t="shared" si="39"/>
        <v>#N/A</v>
      </c>
      <c r="BE30" s="105" t="e">
        <f t="shared" si="40"/>
        <v>#N/A</v>
      </c>
      <c r="BF30" s="20">
        <f t="shared" si="43"/>
        <v>0</v>
      </c>
      <c r="BH30" s="76">
        <f t="shared" si="44"/>
        <v>0</v>
      </c>
      <c r="BI30" s="77">
        <f t="shared" si="45"/>
        <v>0</v>
      </c>
    </row>
    <row r="31" spans="2:61" ht="15" customHeight="1" x14ac:dyDescent="0.25">
      <c r="B31" s="28">
        <v>13</v>
      </c>
      <c r="C31" s="41"/>
      <c r="D31" s="42"/>
      <c r="E31" s="43"/>
      <c r="F31" s="43"/>
      <c r="G31" s="43"/>
      <c r="H31" s="43"/>
      <c r="I31" s="5"/>
      <c r="J31" s="45">
        <v>0</v>
      </c>
      <c r="K31" s="44"/>
      <c r="L31" s="45">
        <v>0</v>
      </c>
      <c r="M31" s="46">
        <f t="shared" si="41"/>
        <v>0</v>
      </c>
      <c r="N31" s="47" t="str">
        <f t="shared" si="42"/>
        <v/>
      </c>
      <c r="O31" s="55"/>
      <c r="P31" s="2"/>
      <c r="Q31" s="19" t="e">
        <f t="shared" si="0"/>
        <v>#N/A</v>
      </c>
      <c r="R31" s="1" t="e">
        <f t="shared" si="1"/>
        <v>#N/A</v>
      </c>
      <c r="S31" s="1" t="e">
        <f t="shared" si="2"/>
        <v>#N/A</v>
      </c>
      <c r="T31" s="1" t="e">
        <f t="shared" si="3"/>
        <v>#N/A</v>
      </c>
      <c r="U31" s="1" t="e">
        <f t="shared" si="4"/>
        <v>#N/A</v>
      </c>
      <c r="V31" s="1" t="e">
        <f t="shared" si="5"/>
        <v>#N/A</v>
      </c>
      <c r="W31" s="1" t="e">
        <f t="shared" si="6"/>
        <v>#N/A</v>
      </c>
      <c r="X31" s="1" t="e">
        <f t="shared" si="7"/>
        <v>#N/A</v>
      </c>
      <c r="Y31" s="19" t="e">
        <f t="shared" si="8"/>
        <v>#N/A</v>
      </c>
      <c r="Z31" s="1" t="e">
        <f t="shared" si="9"/>
        <v>#N/A</v>
      </c>
      <c r="AA31" s="1" t="e">
        <f t="shared" si="10"/>
        <v>#N/A</v>
      </c>
      <c r="AB31" s="1" t="e">
        <f t="shared" si="11"/>
        <v>#N/A</v>
      </c>
      <c r="AC31" s="1" t="e">
        <f t="shared" si="12"/>
        <v>#N/A</v>
      </c>
      <c r="AD31" s="1" t="e">
        <f t="shared" si="13"/>
        <v>#N/A</v>
      </c>
      <c r="AE31" s="1" t="e">
        <f t="shared" si="14"/>
        <v>#N/A</v>
      </c>
      <c r="AF31" s="1" t="e">
        <f t="shared" si="15"/>
        <v>#N/A</v>
      </c>
      <c r="AG31" s="1" t="e">
        <f t="shared" si="16"/>
        <v>#N/A</v>
      </c>
      <c r="AH31" s="1" t="e">
        <f t="shared" si="17"/>
        <v>#N/A</v>
      </c>
      <c r="AI31" s="1" t="e">
        <f t="shared" si="18"/>
        <v>#N/A</v>
      </c>
      <c r="AJ31" s="105" t="e">
        <f t="shared" si="19"/>
        <v>#N/A</v>
      </c>
      <c r="AK31" s="105" t="e">
        <f t="shared" si="20"/>
        <v>#N/A</v>
      </c>
      <c r="AL31" s="105" t="e">
        <f t="shared" si="21"/>
        <v>#N/A</v>
      </c>
      <c r="AM31" s="105" t="e">
        <f t="shared" si="22"/>
        <v>#N/A</v>
      </c>
      <c r="AN31" s="105" t="e">
        <f t="shared" si="23"/>
        <v>#N/A</v>
      </c>
      <c r="AO31" s="105" t="e">
        <f t="shared" si="24"/>
        <v>#NAME?</v>
      </c>
      <c r="AP31" s="105" t="e">
        <f t="shared" si="25"/>
        <v>#N/A</v>
      </c>
      <c r="AQ31" s="105" t="e">
        <f t="shared" si="26"/>
        <v>#N/A</v>
      </c>
      <c r="AR31" s="105" t="e">
        <f t="shared" si="27"/>
        <v>#N/A</v>
      </c>
      <c r="AS31" s="105" t="e">
        <f t="shared" si="28"/>
        <v>#N/A</v>
      </c>
      <c r="AT31" s="105" t="e">
        <f t="shared" si="29"/>
        <v>#N/A</v>
      </c>
      <c r="AU31" s="105" t="e">
        <f t="shared" si="30"/>
        <v>#N/A</v>
      </c>
      <c r="AV31" s="105" t="e">
        <f t="shared" si="31"/>
        <v>#N/A</v>
      </c>
      <c r="AW31" s="105" t="e">
        <f t="shared" si="32"/>
        <v>#N/A</v>
      </c>
      <c r="AX31" s="105" t="e">
        <f t="shared" si="33"/>
        <v>#N/A</v>
      </c>
      <c r="AY31" s="105" t="e">
        <f t="shared" si="34"/>
        <v>#N/A</v>
      </c>
      <c r="AZ31" s="105" t="e">
        <f t="shared" si="35"/>
        <v>#N/A</v>
      </c>
      <c r="BA31" s="105" t="e">
        <f t="shared" si="36"/>
        <v>#N/A</v>
      </c>
      <c r="BB31" s="105" t="e">
        <f t="shared" si="37"/>
        <v>#N/A</v>
      </c>
      <c r="BC31" s="105" t="e">
        <f t="shared" si="38"/>
        <v>#N/A</v>
      </c>
      <c r="BD31" s="105" t="e">
        <f t="shared" si="39"/>
        <v>#N/A</v>
      </c>
      <c r="BE31" s="105" t="e">
        <f t="shared" si="40"/>
        <v>#N/A</v>
      </c>
      <c r="BF31" s="20">
        <f t="shared" si="43"/>
        <v>0</v>
      </c>
      <c r="BH31" s="76">
        <f t="shared" si="44"/>
        <v>0</v>
      </c>
      <c r="BI31" s="77">
        <f t="shared" si="45"/>
        <v>0</v>
      </c>
    </row>
    <row r="32" spans="2:61" ht="15" customHeight="1" x14ac:dyDescent="0.25">
      <c r="B32" s="28">
        <v>14</v>
      </c>
      <c r="C32" s="41"/>
      <c r="D32" s="42"/>
      <c r="E32" s="43"/>
      <c r="F32" s="43"/>
      <c r="G32" s="43"/>
      <c r="H32" s="43"/>
      <c r="I32" s="5"/>
      <c r="J32" s="45">
        <v>0</v>
      </c>
      <c r="K32" s="44"/>
      <c r="L32" s="45">
        <v>0</v>
      </c>
      <c r="M32" s="46">
        <f t="shared" si="41"/>
        <v>0</v>
      </c>
      <c r="N32" s="47" t="str">
        <f t="shared" si="42"/>
        <v/>
      </c>
      <c r="O32" s="55"/>
      <c r="P32" s="2"/>
      <c r="Q32" s="19" t="e">
        <f t="shared" si="0"/>
        <v>#N/A</v>
      </c>
      <c r="R32" s="1" t="e">
        <f t="shared" si="1"/>
        <v>#N/A</v>
      </c>
      <c r="S32" s="1" t="e">
        <f t="shared" si="2"/>
        <v>#N/A</v>
      </c>
      <c r="T32" s="1" t="e">
        <f t="shared" si="3"/>
        <v>#N/A</v>
      </c>
      <c r="U32" s="1" t="e">
        <f t="shared" si="4"/>
        <v>#N/A</v>
      </c>
      <c r="V32" s="1" t="e">
        <f t="shared" si="5"/>
        <v>#N/A</v>
      </c>
      <c r="W32" s="1" t="e">
        <f t="shared" si="6"/>
        <v>#N/A</v>
      </c>
      <c r="X32" s="1" t="e">
        <f t="shared" si="7"/>
        <v>#N/A</v>
      </c>
      <c r="Y32" s="19" t="e">
        <f t="shared" si="8"/>
        <v>#N/A</v>
      </c>
      <c r="Z32" s="1" t="e">
        <f t="shared" si="9"/>
        <v>#N/A</v>
      </c>
      <c r="AA32" s="1" t="e">
        <f t="shared" si="10"/>
        <v>#N/A</v>
      </c>
      <c r="AB32" s="1" t="e">
        <f t="shared" si="11"/>
        <v>#N/A</v>
      </c>
      <c r="AC32" s="1" t="e">
        <f t="shared" si="12"/>
        <v>#N/A</v>
      </c>
      <c r="AD32" s="1" t="e">
        <f t="shared" si="13"/>
        <v>#N/A</v>
      </c>
      <c r="AE32" s="1" t="e">
        <f t="shared" si="14"/>
        <v>#N/A</v>
      </c>
      <c r="AF32" s="1" t="e">
        <f t="shared" si="15"/>
        <v>#N/A</v>
      </c>
      <c r="AG32" s="1" t="e">
        <f t="shared" si="16"/>
        <v>#N/A</v>
      </c>
      <c r="AH32" s="1" t="e">
        <f t="shared" si="17"/>
        <v>#N/A</v>
      </c>
      <c r="AI32" s="1" t="e">
        <f t="shared" si="18"/>
        <v>#N/A</v>
      </c>
      <c r="AJ32" s="105" t="e">
        <f t="shared" si="19"/>
        <v>#N/A</v>
      </c>
      <c r="AK32" s="105" t="e">
        <f t="shared" si="20"/>
        <v>#N/A</v>
      </c>
      <c r="AL32" s="105" t="e">
        <f t="shared" si="21"/>
        <v>#N/A</v>
      </c>
      <c r="AM32" s="105" t="e">
        <f t="shared" si="22"/>
        <v>#N/A</v>
      </c>
      <c r="AN32" s="105" t="e">
        <f t="shared" si="23"/>
        <v>#N/A</v>
      </c>
      <c r="AO32" s="105" t="e">
        <f t="shared" si="24"/>
        <v>#NAME?</v>
      </c>
      <c r="AP32" s="105" t="e">
        <f t="shared" si="25"/>
        <v>#N/A</v>
      </c>
      <c r="AQ32" s="105" t="e">
        <f t="shared" si="26"/>
        <v>#N/A</v>
      </c>
      <c r="AR32" s="105" t="e">
        <f t="shared" si="27"/>
        <v>#N/A</v>
      </c>
      <c r="AS32" s="105" t="e">
        <f t="shared" si="28"/>
        <v>#N/A</v>
      </c>
      <c r="AT32" s="105" t="e">
        <f t="shared" si="29"/>
        <v>#N/A</v>
      </c>
      <c r="AU32" s="105" t="e">
        <f t="shared" si="30"/>
        <v>#N/A</v>
      </c>
      <c r="AV32" s="105" t="e">
        <f t="shared" si="31"/>
        <v>#N/A</v>
      </c>
      <c r="AW32" s="105" t="e">
        <f t="shared" si="32"/>
        <v>#N/A</v>
      </c>
      <c r="AX32" s="105" t="e">
        <f t="shared" si="33"/>
        <v>#N/A</v>
      </c>
      <c r="AY32" s="105" t="e">
        <f t="shared" si="34"/>
        <v>#N/A</v>
      </c>
      <c r="AZ32" s="105" t="e">
        <f t="shared" si="35"/>
        <v>#N/A</v>
      </c>
      <c r="BA32" s="105" t="e">
        <f t="shared" si="36"/>
        <v>#N/A</v>
      </c>
      <c r="BB32" s="105" t="e">
        <f t="shared" si="37"/>
        <v>#N/A</v>
      </c>
      <c r="BC32" s="105" t="e">
        <f t="shared" si="38"/>
        <v>#N/A</v>
      </c>
      <c r="BD32" s="105" t="e">
        <f t="shared" si="39"/>
        <v>#N/A</v>
      </c>
      <c r="BE32" s="105" t="e">
        <f t="shared" si="40"/>
        <v>#N/A</v>
      </c>
      <c r="BF32" s="20">
        <f t="shared" si="43"/>
        <v>0</v>
      </c>
      <c r="BH32" s="76">
        <f t="shared" si="44"/>
        <v>0</v>
      </c>
      <c r="BI32" s="77">
        <f t="shared" si="45"/>
        <v>0</v>
      </c>
    </row>
    <row r="33" spans="2:61" ht="15" customHeight="1" x14ac:dyDescent="0.25">
      <c r="B33" s="28">
        <v>15</v>
      </c>
      <c r="C33" s="41"/>
      <c r="D33" s="42"/>
      <c r="E33" s="43"/>
      <c r="F33" s="43"/>
      <c r="G33" s="43"/>
      <c r="H33" s="43"/>
      <c r="I33" s="5"/>
      <c r="J33" s="45">
        <v>0</v>
      </c>
      <c r="K33" s="44"/>
      <c r="L33" s="45">
        <v>0</v>
      </c>
      <c r="M33" s="46">
        <f t="shared" si="41"/>
        <v>0</v>
      </c>
      <c r="N33" s="47" t="str">
        <f t="shared" si="42"/>
        <v/>
      </c>
      <c r="O33" s="55"/>
      <c r="P33" s="2"/>
      <c r="Q33" s="19" t="e">
        <f t="shared" si="0"/>
        <v>#N/A</v>
      </c>
      <c r="R33" s="1" t="e">
        <f t="shared" si="1"/>
        <v>#N/A</v>
      </c>
      <c r="S33" s="1" t="e">
        <f t="shared" si="2"/>
        <v>#N/A</v>
      </c>
      <c r="T33" s="1" t="e">
        <f t="shared" si="3"/>
        <v>#N/A</v>
      </c>
      <c r="U33" s="1" t="e">
        <f t="shared" si="4"/>
        <v>#N/A</v>
      </c>
      <c r="V33" s="1" t="e">
        <f t="shared" si="5"/>
        <v>#N/A</v>
      </c>
      <c r="W33" s="1" t="e">
        <f t="shared" si="6"/>
        <v>#N/A</v>
      </c>
      <c r="X33" s="1" t="e">
        <f t="shared" si="7"/>
        <v>#N/A</v>
      </c>
      <c r="Y33" s="19" t="e">
        <f t="shared" si="8"/>
        <v>#N/A</v>
      </c>
      <c r="Z33" s="1" t="e">
        <f t="shared" si="9"/>
        <v>#N/A</v>
      </c>
      <c r="AA33" s="1" t="e">
        <f t="shared" si="10"/>
        <v>#N/A</v>
      </c>
      <c r="AB33" s="1" t="e">
        <f t="shared" si="11"/>
        <v>#N/A</v>
      </c>
      <c r="AC33" s="1" t="e">
        <f t="shared" si="12"/>
        <v>#N/A</v>
      </c>
      <c r="AD33" s="1" t="e">
        <f t="shared" si="13"/>
        <v>#N/A</v>
      </c>
      <c r="AE33" s="1" t="e">
        <f t="shared" si="14"/>
        <v>#N/A</v>
      </c>
      <c r="AF33" s="1" t="e">
        <f t="shared" si="15"/>
        <v>#N/A</v>
      </c>
      <c r="AG33" s="1" t="e">
        <f t="shared" si="16"/>
        <v>#N/A</v>
      </c>
      <c r="AH33" s="1" t="e">
        <f t="shared" si="17"/>
        <v>#N/A</v>
      </c>
      <c r="AI33" s="1" t="e">
        <f t="shared" si="18"/>
        <v>#N/A</v>
      </c>
      <c r="AJ33" s="105" t="e">
        <f t="shared" si="19"/>
        <v>#N/A</v>
      </c>
      <c r="AK33" s="105" t="e">
        <f t="shared" si="20"/>
        <v>#N/A</v>
      </c>
      <c r="AL33" s="105" t="e">
        <f t="shared" si="21"/>
        <v>#N/A</v>
      </c>
      <c r="AM33" s="105" t="e">
        <f t="shared" si="22"/>
        <v>#N/A</v>
      </c>
      <c r="AN33" s="105" t="e">
        <f t="shared" si="23"/>
        <v>#N/A</v>
      </c>
      <c r="AO33" s="105" t="e">
        <f t="shared" si="24"/>
        <v>#NAME?</v>
      </c>
      <c r="AP33" s="105" t="e">
        <f t="shared" si="25"/>
        <v>#N/A</v>
      </c>
      <c r="AQ33" s="105" t="e">
        <f t="shared" si="26"/>
        <v>#N/A</v>
      </c>
      <c r="AR33" s="105" t="e">
        <f t="shared" si="27"/>
        <v>#N/A</v>
      </c>
      <c r="AS33" s="105" t="e">
        <f t="shared" si="28"/>
        <v>#N/A</v>
      </c>
      <c r="AT33" s="105" t="e">
        <f t="shared" si="29"/>
        <v>#N/A</v>
      </c>
      <c r="AU33" s="105" t="e">
        <f t="shared" si="30"/>
        <v>#N/A</v>
      </c>
      <c r="AV33" s="105" t="e">
        <f t="shared" si="31"/>
        <v>#N/A</v>
      </c>
      <c r="AW33" s="105" t="e">
        <f t="shared" si="32"/>
        <v>#N/A</v>
      </c>
      <c r="AX33" s="105" t="e">
        <f t="shared" si="33"/>
        <v>#N/A</v>
      </c>
      <c r="AY33" s="105" t="e">
        <f t="shared" si="34"/>
        <v>#N/A</v>
      </c>
      <c r="AZ33" s="105" t="e">
        <f t="shared" si="35"/>
        <v>#N/A</v>
      </c>
      <c r="BA33" s="105" t="e">
        <f t="shared" si="36"/>
        <v>#N/A</v>
      </c>
      <c r="BB33" s="105" t="e">
        <f t="shared" si="37"/>
        <v>#N/A</v>
      </c>
      <c r="BC33" s="105" t="e">
        <f t="shared" si="38"/>
        <v>#N/A</v>
      </c>
      <c r="BD33" s="105" t="e">
        <f t="shared" si="39"/>
        <v>#N/A</v>
      </c>
      <c r="BE33" s="105" t="e">
        <f t="shared" si="40"/>
        <v>#N/A</v>
      </c>
      <c r="BF33" s="20">
        <f t="shared" si="43"/>
        <v>0</v>
      </c>
      <c r="BH33" s="76">
        <f t="shared" si="44"/>
        <v>0</v>
      </c>
      <c r="BI33" s="77">
        <f t="shared" si="45"/>
        <v>0</v>
      </c>
    </row>
    <row r="34" spans="2:61" ht="15" customHeight="1" x14ac:dyDescent="0.25">
      <c r="B34" s="28">
        <v>16</v>
      </c>
      <c r="C34" s="41"/>
      <c r="D34" s="42"/>
      <c r="E34" s="43"/>
      <c r="F34" s="43"/>
      <c r="G34" s="43"/>
      <c r="H34" s="43"/>
      <c r="I34" s="5"/>
      <c r="J34" s="45">
        <v>0</v>
      </c>
      <c r="K34" s="44"/>
      <c r="L34" s="45">
        <v>0</v>
      </c>
      <c r="M34" s="46">
        <f t="shared" si="41"/>
        <v>0</v>
      </c>
      <c r="N34" s="47" t="str">
        <f t="shared" si="42"/>
        <v/>
      </c>
      <c r="O34" s="55"/>
      <c r="P34" s="2"/>
      <c r="Q34" s="19" t="e">
        <f t="shared" si="0"/>
        <v>#N/A</v>
      </c>
      <c r="R34" s="1" t="e">
        <f t="shared" si="1"/>
        <v>#N/A</v>
      </c>
      <c r="S34" s="1" t="e">
        <f t="shared" si="2"/>
        <v>#N/A</v>
      </c>
      <c r="T34" s="1" t="e">
        <f t="shared" si="3"/>
        <v>#N/A</v>
      </c>
      <c r="U34" s="1" t="e">
        <f t="shared" si="4"/>
        <v>#N/A</v>
      </c>
      <c r="V34" s="1" t="e">
        <f t="shared" si="5"/>
        <v>#N/A</v>
      </c>
      <c r="W34" s="1" t="e">
        <f t="shared" si="6"/>
        <v>#N/A</v>
      </c>
      <c r="X34" s="1" t="e">
        <f t="shared" si="7"/>
        <v>#N/A</v>
      </c>
      <c r="Y34" s="19" t="e">
        <f t="shared" si="8"/>
        <v>#N/A</v>
      </c>
      <c r="Z34" s="1" t="e">
        <f t="shared" si="9"/>
        <v>#N/A</v>
      </c>
      <c r="AA34" s="1" t="e">
        <f t="shared" si="10"/>
        <v>#N/A</v>
      </c>
      <c r="AB34" s="1" t="e">
        <f t="shared" si="11"/>
        <v>#N/A</v>
      </c>
      <c r="AC34" s="1" t="e">
        <f t="shared" si="12"/>
        <v>#N/A</v>
      </c>
      <c r="AD34" s="1" t="e">
        <f t="shared" si="13"/>
        <v>#N/A</v>
      </c>
      <c r="AE34" s="1" t="e">
        <f t="shared" si="14"/>
        <v>#N/A</v>
      </c>
      <c r="AF34" s="1" t="e">
        <f t="shared" si="15"/>
        <v>#N/A</v>
      </c>
      <c r="AG34" s="1" t="e">
        <f t="shared" si="16"/>
        <v>#N/A</v>
      </c>
      <c r="AH34" s="1" t="e">
        <f t="shared" si="17"/>
        <v>#N/A</v>
      </c>
      <c r="AI34" s="1" t="e">
        <f t="shared" si="18"/>
        <v>#N/A</v>
      </c>
      <c r="AJ34" s="105" t="e">
        <f t="shared" si="19"/>
        <v>#N/A</v>
      </c>
      <c r="AK34" s="105" t="e">
        <f t="shared" si="20"/>
        <v>#N/A</v>
      </c>
      <c r="AL34" s="105" t="e">
        <f t="shared" si="21"/>
        <v>#N/A</v>
      </c>
      <c r="AM34" s="105" t="e">
        <f t="shared" si="22"/>
        <v>#N/A</v>
      </c>
      <c r="AN34" s="105" t="e">
        <f t="shared" si="23"/>
        <v>#N/A</v>
      </c>
      <c r="AO34" s="105" t="e">
        <f t="shared" si="24"/>
        <v>#NAME?</v>
      </c>
      <c r="AP34" s="105" t="e">
        <f t="shared" si="25"/>
        <v>#N/A</v>
      </c>
      <c r="AQ34" s="105" t="e">
        <f t="shared" si="26"/>
        <v>#N/A</v>
      </c>
      <c r="AR34" s="105" t="e">
        <f t="shared" si="27"/>
        <v>#N/A</v>
      </c>
      <c r="AS34" s="105" t="e">
        <f t="shared" si="28"/>
        <v>#N/A</v>
      </c>
      <c r="AT34" s="105" t="e">
        <f t="shared" si="29"/>
        <v>#N/A</v>
      </c>
      <c r="AU34" s="105" t="e">
        <f t="shared" si="30"/>
        <v>#N/A</v>
      </c>
      <c r="AV34" s="105" t="e">
        <f t="shared" si="31"/>
        <v>#N/A</v>
      </c>
      <c r="AW34" s="105" t="e">
        <f t="shared" si="32"/>
        <v>#N/A</v>
      </c>
      <c r="AX34" s="105" t="e">
        <f t="shared" si="33"/>
        <v>#N/A</v>
      </c>
      <c r="AY34" s="105" t="e">
        <f t="shared" si="34"/>
        <v>#N/A</v>
      </c>
      <c r="AZ34" s="105" t="e">
        <f t="shared" si="35"/>
        <v>#N/A</v>
      </c>
      <c r="BA34" s="105" t="e">
        <f t="shared" si="36"/>
        <v>#N/A</v>
      </c>
      <c r="BB34" s="105" t="e">
        <f t="shared" si="37"/>
        <v>#N/A</v>
      </c>
      <c r="BC34" s="105" t="e">
        <f t="shared" si="38"/>
        <v>#N/A</v>
      </c>
      <c r="BD34" s="105" t="e">
        <f t="shared" si="39"/>
        <v>#N/A</v>
      </c>
      <c r="BE34" s="105" t="e">
        <f t="shared" si="40"/>
        <v>#N/A</v>
      </c>
      <c r="BF34" s="20">
        <f t="shared" si="43"/>
        <v>0</v>
      </c>
      <c r="BH34" s="76">
        <f t="shared" si="44"/>
        <v>0</v>
      </c>
      <c r="BI34" s="77">
        <f t="shared" si="45"/>
        <v>0</v>
      </c>
    </row>
    <row r="35" spans="2:61" ht="15" customHeight="1" x14ac:dyDescent="0.25">
      <c r="B35" s="28">
        <v>17</v>
      </c>
      <c r="C35" s="41"/>
      <c r="D35" s="42"/>
      <c r="E35" s="43"/>
      <c r="F35" s="43"/>
      <c r="G35" s="43"/>
      <c r="H35" s="43"/>
      <c r="I35" s="5"/>
      <c r="J35" s="45">
        <v>0</v>
      </c>
      <c r="K35" s="44"/>
      <c r="L35" s="45">
        <v>0</v>
      </c>
      <c r="M35" s="46">
        <f t="shared" si="41"/>
        <v>0</v>
      </c>
      <c r="N35" s="47" t="str">
        <f t="shared" si="42"/>
        <v/>
      </c>
      <c r="O35" s="55"/>
      <c r="P35" s="2"/>
      <c r="Q35" s="19" t="e">
        <f t="shared" si="0"/>
        <v>#N/A</v>
      </c>
      <c r="R35" s="1" t="e">
        <f t="shared" si="1"/>
        <v>#N/A</v>
      </c>
      <c r="S35" s="1" t="e">
        <f t="shared" si="2"/>
        <v>#N/A</v>
      </c>
      <c r="T35" s="1" t="e">
        <f t="shared" si="3"/>
        <v>#N/A</v>
      </c>
      <c r="U35" s="1" t="e">
        <f t="shared" si="4"/>
        <v>#N/A</v>
      </c>
      <c r="V35" s="1" t="e">
        <f t="shared" si="5"/>
        <v>#N/A</v>
      </c>
      <c r="W35" s="1" t="e">
        <f t="shared" si="6"/>
        <v>#N/A</v>
      </c>
      <c r="X35" s="1" t="e">
        <f t="shared" si="7"/>
        <v>#N/A</v>
      </c>
      <c r="Y35" s="19" t="e">
        <f t="shared" si="8"/>
        <v>#N/A</v>
      </c>
      <c r="Z35" s="1" t="e">
        <f t="shared" si="9"/>
        <v>#N/A</v>
      </c>
      <c r="AA35" s="1" t="e">
        <f t="shared" si="10"/>
        <v>#N/A</v>
      </c>
      <c r="AB35" s="1" t="e">
        <f t="shared" si="11"/>
        <v>#N/A</v>
      </c>
      <c r="AC35" s="1" t="e">
        <f t="shared" si="12"/>
        <v>#N/A</v>
      </c>
      <c r="AD35" s="1" t="e">
        <f t="shared" si="13"/>
        <v>#N/A</v>
      </c>
      <c r="AE35" s="1" t="e">
        <f t="shared" si="14"/>
        <v>#N/A</v>
      </c>
      <c r="AF35" s="1" t="e">
        <f t="shared" si="15"/>
        <v>#N/A</v>
      </c>
      <c r="AG35" s="1" t="e">
        <f t="shared" si="16"/>
        <v>#N/A</v>
      </c>
      <c r="AH35" s="1" t="e">
        <f t="shared" si="17"/>
        <v>#N/A</v>
      </c>
      <c r="AI35" s="1" t="e">
        <f t="shared" si="18"/>
        <v>#N/A</v>
      </c>
      <c r="AJ35" s="105" t="e">
        <f t="shared" si="19"/>
        <v>#N/A</v>
      </c>
      <c r="AK35" s="105" t="e">
        <f t="shared" si="20"/>
        <v>#N/A</v>
      </c>
      <c r="AL35" s="105" t="e">
        <f t="shared" si="21"/>
        <v>#N/A</v>
      </c>
      <c r="AM35" s="105" t="e">
        <f t="shared" si="22"/>
        <v>#N/A</v>
      </c>
      <c r="AN35" s="105" t="e">
        <f t="shared" si="23"/>
        <v>#N/A</v>
      </c>
      <c r="AO35" s="105" t="e">
        <f t="shared" si="24"/>
        <v>#NAME?</v>
      </c>
      <c r="AP35" s="105" t="e">
        <f t="shared" si="25"/>
        <v>#N/A</v>
      </c>
      <c r="AQ35" s="105" t="e">
        <f t="shared" si="26"/>
        <v>#N/A</v>
      </c>
      <c r="AR35" s="105" t="e">
        <f t="shared" si="27"/>
        <v>#N/A</v>
      </c>
      <c r="AS35" s="105" t="e">
        <f t="shared" si="28"/>
        <v>#N/A</v>
      </c>
      <c r="AT35" s="105" t="e">
        <f t="shared" si="29"/>
        <v>#N/A</v>
      </c>
      <c r="AU35" s="105" t="e">
        <f t="shared" si="30"/>
        <v>#N/A</v>
      </c>
      <c r="AV35" s="105" t="e">
        <f t="shared" si="31"/>
        <v>#N/A</v>
      </c>
      <c r="AW35" s="105" t="e">
        <f t="shared" si="32"/>
        <v>#N/A</v>
      </c>
      <c r="AX35" s="105" t="e">
        <f t="shared" si="33"/>
        <v>#N/A</v>
      </c>
      <c r="AY35" s="105" t="e">
        <f t="shared" si="34"/>
        <v>#N/A</v>
      </c>
      <c r="AZ35" s="105" t="e">
        <f t="shared" si="35"/>
        <v>#N/A</v>
      </c>
      <c r="BA35" s="105" t="e">
        <f t="shared" si="36"/>
        <v>#N/A</v>
      </c>
      <c r="BB35" s="105" t="e">
        <f t="shared" si="37"/>
        <v>#N/A</v>
      </c>
      <c r="BC35" s="105" t="e">
        <f t="shared" si="38"/>
        <v>#N/A</v>
      </c>
      <c r="BD35" s="105" t="e">
        <f t="shared" si="39"/>
        <v>#N/A</v>
      </c>
      <c r="BE35" s="105" t="e">
        <f t="shared" si="40"/>
        <v>#N/A</v>
      </c>
      <c r="BF35" s="20">
        <f t="shared" si="43"/>
        <v>0</v>
      </c>
      <c r="BH35" s="76">
        <f t="shared" si="44"/>
        <v>0</v>
      </c>
      <c r="BI35" s="77">
        <f t="shared" si="45"/>
        <v>0</v>
      </c>
    </row>
    <row r="36" spans="2:61" ht="15" customHeight="1" x14ac:dyDescent="0.25">
      <c r="B36" s="28">
        <v>18</v>
      </c>
      <c r="C36" s="41"/>
      <c r="D36" s="42"/>
      <c r="E36" s="43"/>
      <c r="F36" s="43"/>
      <c r="G36" s="43"/>
      <c r="H36" s="43"/>
      <c r="I36" s="5"/>
      <c r="J36" s="45">
        <v>0</v>
      </c>
      <c r="K36" s="44"/>
      <c r="L36" s="45">
        <v>0</v>
      </c>
      <c r="M36" s="46">
        <f t="shared" si="41"/>
        <v>0</v>
      </c>
      <c r="N36" s="47" t="str">
        <f t="shared" si="42"/>
        <v/>
      </c>
      <c r="O36" s="55"/>
      <c r="P36" s="2"/>
      <c r="Q36" s="19" t="e">
        <f t="shared" si="0"/>
        <v>#N/A</v>
      </c>
      <c r="R36" s="1" t="e">
        <f t="shared" si="1"/>
        <v>#N/A</v>
      </c>
      <c r="S36" s="1" t="e">
        <f t="shared" si="2"/>
        <v>#N/A</v>
      </c>
      <c r="T36" s="1" t="e">
        <f t="shared" si="3"/>
        <v>#N/A</v>
      </c>
      <c r="U36" s="1" t="e">
        <f t="shared" si="4"/>
        <v>#N/A</v>
      </c>
      <c r="V36" s="1" t="e">
        <f t="shared" si="5"/>
        <v>#N/A</v>
      </c>
      <c r="W36" s="1" t="e">
        <f t="shared" si="6"/>
        <v>#N/A</v>
      </c>
      <c r="X36" s="1" t="e">
        <f t="shared" si="7"/>
        <v>#N/A</v>
      </c>
      <c r="Y36" s="19" t="e">
        <f t="shared" si="8"/>
        <v>#N/A</v>
      </c>
      <c r="Z36" s="1" t="e">
        <f t="shared" si="9"/>
        <v>#N/A</v>
      </c>
      <c r="AA36" s="1" t="e">
        <f t="shared" si="10"/>
        <v>#N/A</v>
      </c>
      <c r="AB36" s="1" t="e">
        <f t="shared" si="11"/>
        <v>#N/A</v>
      </c>
      <c r="AC36" s="1" t="e">
        <f t="shared" si="12"/>
        <v>#N/A</v>
      </c>
      <c r="AD36" s="1" t="e">
        <f t="shared" si="13"/>
        <v>#N/A</v>
      </c>
      <c r="AE36" s="1" t="e">
        <f t="shared" si="14"/>
        <v>#N/A</v>
      </c>
      <c r="AF36" s="1" t="e">
        <f t="shared" si="15"/>
        <v>#N/A</v>
      </c>
      <c r="AG36" s="1" t="e">
        <f t="shared" si="16"/>
        <v>#N/A</v>
      </c>
      <c r="AH36" s="1" t="e">
        <f t="shared" si="17"/>
        <v>#N/A</v>
      </c>
      <c r="AI36" s="1" t="e">
        <f t="shared" si="18"/>
        <v>#N/A</v>
      </c>
      <c r="AJ36" s="105" t="e">
        <f t="shared" si="19"/>
        <v>#N/A</v>
      </c>
      <c r="AK36" s="105" t="e">
        <f t="shared" si="20"/>
        <v>#N/A</v>
      </c>
      <c r="AL36" s="105" t="e">
        <f t="shared" si="21"/>
        <v>#N/A</v>
      </c>
      <c r="AM36" s="105" t="e">
        <f t="shared" si="22"/>
        <v>#N/A</v>
      </c>
      <c r="AN36" s="105" t="e">
        <f t="shared" si="23"/>
        <v>#N/A</v>
      </c>
      <c r="AO36" s="105" t="e">
        <f t="shared" si="24"/>
        <v>#NAME?</v>
      </c>
      <c r="AP36" s="105" t="e">
        <f t="shared" si="25"/>
        <v>#N/A</v>
      </c>
      <c r="AQ36" s="105" t="e">
        <f t="shared" si="26"/>
        <v>#N/A</v>
      </c>
      <c r="AR36" s="105" t="e">
        <f t="shared" si="27"/>
        <v>#N/A</v>
      </c>
      <c r="AS36" s="105" t="e">
        <f t="shared" si="28"/>
        <v>#N/A</v>
      </c>
      <c r="AT36" s="105" t="e">
        <f t="shared" si="29"/>
        <v>#N/A</v>
      </c>
      <c r="AU36" s="105" t="e">
        <f t="shared" si="30"/>
        <v>#N/A</v>
      </c>
      <c r="AV36" s="105" t="e">
        <f t="shared" si="31"/>
        <v>#N/A</v>
      </c>
      <c r="AW36" s="105" t="e">
        <f t="shared" si="32"/>
        <v>#N/A</v>
      </c>
      <c r="AX36" s="105" t="e">
        <f t="shared" si="33"/>
        <v>#N/A</v>
      </c>
      <c r="AY36" s="105" t="e">
        <f t="shared" si="34"/>
        <v>#N/A</v>
      </c>
      <c r="AZ36" s="105" t="e">
        <f t="shared" si="35"/>
        <v>#N/A</v>
      </c>
      <c r="BA36" s="105" t="e">
        <f t="shared" si="36"/>
        <v>#N/A</v>
      </c>
      <c r="BB36" s="105" t="e">
        <f t="shared" si="37"/>
        <v>#N/A</v>
      </c>
      <c r="BC36" s="105" t="e">
        <f t="shared" si="38"/>
        <v>#N/A</v>
      </c>
      <c r="BD36" s="105" t="e">
        <f t="shared" si="39"/>
        <v>#N/A</v>
      </c>
      <c r="BE36" s="105" t="e">
        <f t="shared" si="40"/>
        <v>#N/A</v>
      </c>
      <c r="BF36" s="20">
        <f t="shared" si="43"/>
        <v>0</v>
      </c>
      <c r="BH36" s="76">
        <f t="shared" si="44"/>
        <v>0</v>
      </c>
      <c r="BI36" s="77">
        <f t="shared" si="45"/>
        <v>0</v>
      </c>
    </row>
    <row r="37" spans="2:61" ht="15" customHeight="1" x14ac:dyDescent="0.25">
      <c r="B37" s="28">
        <v>19</v>
      </c>
      <c r="C37" s="41"/>
      <c r="D37" s="42"/>
      <c r="E37" s="43"/>
      <c r="F37" s="43"/>
      <c r="G37" s="43"/>
      <c r="H37" s="43"/>
      <c r="I37" s="5"/>
      <c r="J37" s="45">
        <v>0</v>
      </c>
      <c r="K37" s="44"/>
      <c r="L37" s="45">
        <v>0</v>
      </c>
      <c r="M37" s="46">
        <f t="shared" si="41"/>
        <v>0</v>
      </c>
      <c r="N37" s="47" t="str">
        <f t="shared" si="42"/>
        <v/>
      </c>
      <c r="O37" s="55"/>
      <c r="P37" s="2"/>
      <c r="Q37" s="19" t="e">
        <f t="shared" si="0"/>
        <v>#N/A</v>
      </c>
      <c r="R37" s="1" t="e">
        <f t="shared" si="1"/>
        <v>#N/A</v>
      </c>
      <c r="S37" s="1" t="e">
        <f t="shared" si="2"/>
        <v>#N/A</v>
      </c>
      <c r="T37" s="1" t="e">
        <f t="shared" si="3"/>
        <v>#N/A</v>
      </c>
      <c r="U37" s="1" t="e">
        <f t="shared" si="4"/>
        <v>#N/A</v>
      </c>
      <c r="V37" s="1" t="e">
        <f t="shared" si="5"/>
        <v>#N/A</v>
      </c>
      <c r="W37" s="1" t="e">
        <f t="shared" si="6"/>
        <v>#N/A</v>
      </c>
      <c r="X37" s="1" t="e">
        <f t="shared" si="7"/>
        <v>#N/A</v>
      </c>
      <c r="Y37" s="19" t="e">
        <f t="shared" si="8"/>
        <v>#N/A</v>
      </c>
      <c r="Z37" s="1" t="e">
        <f t="shared" si="9"/>
        <v>#N/A</v>
      </c>
      <c r="AA37" s="1" t="e">
        <f t="shared" si="10"/>
        <v>#N/A</v>
      </c>
      <c r="AB37" s="1" t="e">
        <f t="shared" si="11"/>
        <v>#N/A</v>
      </c>
      <c r="AC37" s="1" t="e">
        <f t="shared" si="12"/>
        <v>#N/A</v>
      </c>
      <c r="AD37" s="1" t="e">
        <f t="shared" si="13"/>
        <v>#N/A</v>
      </c>
      <c r="AE37" s="1" t="e">
        <f t="shared" si="14"/>
        <v>#N/A</v>
      </c>
      <c r="AF37" s="1" t="e">
        <f t="shared" si="15"/>
        <v>#N/A</v>
      </c>
      <c r="AG37" s="1" t="e">
        <f t="shared" si="16"/>
        <v>#N/A</v>
      </c>
      <c r="AH37" s="1" t="e">
        <f t="shared" si="17"/>
        <v>#N/A</v>
      </c>
      <c r="AI37" s="1" t="e">
        <f t="shared" si="18"/>
        <v>#N/A</v>
      </c>
      <c r="AJ37" s="105" t="e">
        <f t="shared" si="19"/>
        <v>#N/A</v>
      </c>
      <c r="AK37" s="105" t="e">
        <f t="shared" si="20"/>
        <v>#N/A</v>
      </c>
      <c r="AL37" s="105" t="e">
        <f t="shared" si="21"/>
        <v>#N/A</v>
      </c>
      <c r="AM37" s="105" t="e">
        <f t="shared" si="22"/>
        <v>#N/A</v>
      </c>
      <c r="AN37" s="105" t="e">
        <f t="shared" si="23"/>
        <v>#N/A</v>
      </c>
      <c r="AO37" s="105" t="e">
        <f t="shared" si="24"/>
        <v>#NAME?</v>
      </c>
      <c r="AP37" s="105" t="e">
        <f t="shared" si="25"/>
        <v>#N/A</v>
      </c>
      <c r="AQ37" s="105" t="e">
        <f t="shared" si="26"/>
        <v>#N/A</v>
      </c>
      <c r="AR37" s="105" t="e">
        <f t="shared" si="27"/>
        <v>#N/A</v>
      </c>
      <c r="AS37" s="105" t="e">
        <f t="shared" si="28"/>
        <v>#N/A</v>
      </c>
      <c r="AT37" s="105" t="e">
        <f t="shared" si="29"/>
        <v>#N/A</v>
      </c>
      <c r="AU37" s="105" t="e">
        <f t="shared" si="30"/>
        <v>#N/A</v>
      </c>
      <c r="AV37" s="105" t="e">
        <f t="shared" si="31"/>
        <v>#N/A</v>
      </c>
      <c r="AW37" s="105" t="e">
        <f t="shared" si="32"/>
        <v>#N/A</v>
      </c>
      <c r="AX37" s="105" t="e">
        <f t="shared" si="33"/>
        <v>#N/A</v>
      </c>
      <c r="AY37" s="105" t="e">
        <f t="shared" si="34"/>
        <v>#N/A</v>
      </c>
      <c r="AZ37" s="105" t="e">
        <f t="shared" si="35"/>
        <v>#N/A</v>
      </c>
      <c r="BA37" s="105" t="e">
        <f t="shared" si="36"/>
        <v>#N/A</v>
      </c>
      <c r="BB37" s="105" t="e">
        <f t="shared" si="37"/>
        <v>#N/A</v>
      </c>
      <c r="BC37" s="105" t="e">
        <f t="shared" si="38"/>
        <v>#N/A</v>
      </c>
      <c r="BD37" s="105" t="e">
        <f t="shared" si="39"/>
        <v>#N/A</v>
      </c>
      <c r="BE37" s="105" t="e">
        <f t="shared" si="40"/>
        <v>#N/A</v>
      </c>
      <c r="BF37" s="20">
        <f t="shared" si="43"/>
        <v>0</v>
      </c>
      <c r="BH37" s="76">
        <f t="shared" si="44"/>
        <v>0</v>
      </c>
      <c r="BI37" s="77">
        <f t="shared" si="45"/>
        <v>0</v>
      </c>
    </row>
    <row r="38" spans="2:61" ht="15" customHeight="1" x14ac:dyDescent="0.25">
      <c r="B38" s="28">
        <v>20</v>
      </c>
      <c r="C38" s="41"/>
      <c r="D38" s="42"/>
      <c r="E38" s="43"/>
      <c r="F38" s="43"/>
      <c r="G38" s="43"/>
      <c r="H38" s="43"/>
      <c r="I38" s="5"/>
      <c r="J38" s="45">
        <v>0</v>
      </c>
      <c r="K38" s="44"/>
      <c r="L38" s="45">
        <v>0</v>
      </c>
      <c r="M38" s="46">
        <f t="shared" si="41"/>
        <v>0</v>
      </c>
      <c r="N38" s="47" t="str">
        <f t="shared" si="42"/>
        <v/>
      </c>
      <c r="O38" s="55"/>
      <c r="P38" s="2"/>
      <c r="Q38" s="19" t="e">
        <f t="shared" si="0"/>
        <v>#N/A</v>
      </c>
      <c r="R38" s="1" t="e">
        <f t="shared" si="1"/>
        <v>#N/A</v>
      </c>
      <c r="S38" s="1" t="e">
        <f t="shared" si="2"/>
        <v>#N/A</v>
      </c>
      <c r="T38" s="1" t="e">
        <f t="shared" si="3"/>
        <v>#N/A</v>
      </c>
      <c r="U38" s="1" t="e">
        <f t="shared" si="4"/>
        <v>#N/A</v>
      </c>
      <c r="V38" s="1" t="e">
        <f t="shared" si="5"/>
        <v>#N/A</v>
      </c>
      <c r="W38" s="1" t="e">
        <f t="shared" si="6"/>
        <v>#N/A</v>
      </c>
      <c r="X38" s="1" t="e">
        <f t="shared" si="7"/>
        <v>#N/A</v>
      </c>
      <c r="Y38" s="19" t="e">
        <f t="shared" si="8"/>
        <v>#N/A</v>
      </c>
      <c r="Z38" s="1" t="e">
        <f t="shared" si="9"/>
        <v>#N/A</v>
      </c>
      <c r="AA38" s="1" t="e">
        <f t="shared" si="10"/>
        <v>#N/A</v>
      </c>
      <c r="AB38" s="1" t="e">
        <f t="shared" si="11"/>
        <v>#N/A</v>
      </c>
      <c r="AC38" s="1" t="e">
        <f t="shared" si="12"/>
        <v>#N/A</v>
      </c>
      <c r="AD38" s="1" t="e">
        <f t="shared" si="13"/>
        <v>#N/A</v>
      </c>
      <c r="AE38" s="1" t="e">
        <f t="shared" si="14"/>
        <v>#N/A</v>
      </c>
      <c r="AF38" s="1" t="e">
        <f t="shared" si="15"/>
        <v>#N/A</v>
      </c>
      <c r="AG38" s="1" t="e">
        <f t="shared" si="16"/>
        <v>#N/A</v>
      </c>
      <c r="AH38" s="1" t="e">
        <f t="shared" si="17"/>
        <v>#N/A</v>
      </c>
      <c r="AI38" s="1" t="e">
        <f t="shared" si="18"/>
        <v>#N/A</v>
      </c>
      <c r="AJ38" s="105" t="e">
        <f t="shared" si="19"/>
        <v>#N/A</v>
      </c>
      <c r="AK38" s="105" t="e">
        <f t="shared" si="20"/>
        <v>#N/A</v>
      </c>
      <c r="AL38" s="105" t="e">
        <f t="shared" si="21"/>
        <v>#N/A</v>
      </c>
      <c r="AM38" s="105" t="e">
        <f t="shared" si="22"/>
        <v>#N/A</v>
      </c>
      <c r="AN38" s="105" t="e">
        <f t="shared" si="23"/>
        <v>#N/A</v>
      </c>
      <c r="AO38" s="105" t="e">
        <f t="shared" si="24"/>
        <v>#NAME?</v>
      </c>
      <c r="AP38" s="105" t="e">
        <f t="shared" si="25"/>
        <v>#N/A</v>
      </c>
      <c r="AQ38" s="105" t="e">
        <f t="shared" si="26"/>
        <v>#N/A</v>
      </c>
      <c r="AR38" s="105" t="e">
        <f t="shared" si="27"/>
        <v>#N/A</v>
      </c>
      <c r="AS38" s="105" t="e">
        <f t="shared" si="28"/>
        <v>#N/A</v>
      </c>
      <c r="AT38" s="105" t="e">
        <f t="shared" si="29"/>
        <v>#N/A</v>
      </c>
      <c r="AU38" s="105" t="e">
        <f t="shared" si="30"/>
        <v>#N/A</v>
      </c>
      <c r="AV38" s="105" t="e">
        <f t="shared" si="31"/>
        <v>#N/A</v>
      </c>
      <c r="AW38" s="105" t="e">
        <f t="shared" si="32"/>
        <v>#N/A</v>
      </c>
      <c r="AX38" s="105" t="e">
        <f t="shared" si="33"/>
        <v>#N/A</v>
      </c>
      <c r="AY38" s="105" t="e">
        <f t="shared" si="34"/>
        <v>#N/A</v>
      </c>
      <c r="AZ38" s="105" t="e">
        <f t="shared" si="35"/>
        <v>#N/A</v>
      </c>
      <c r="BA38" s="105" t="e">
        <f t="shared" si="36"/>
        <v>#N/A</v>
      </c>
      <c r="BB38" s="105" t="e">
        <f t="shared" si="37"/>
        <v>#N/A</v>
      </c>
      <c r="BC38" s="105" t="e">
        <f t="shared" si="38"/>
        <v>#N/A</v>
      </c>
      <c r="BD38" s="105" t="e">
        <f t="shared" si="39"/>
        <v>#N/A</v>
      </c>
      <c r="BE38" s="105" t="e">
        <f t="shared" si="40"/>
        <v>#N/A</v>
      </c>
      <c r="BF38" s="20">
        <f t="shared" si="43"/>
        <v>0</v>
      </c>
      <c r="BH38" s="76">
        <f t="shared" si="44"/>
        <v>0</v>
      </c>
      <c r="BI38" s="77">
        <f t="shared" si="45"/>
        <v>0</v>
      </c>
    </row>
    <row r="39" spans="2:61" ht="15" customHeight="1" x14ac:dyDescent="0.25">
      <c r="B39" s="28">
        <v>21</v>
      </c>
      <c r="C39" s="41"/>
      <c r="D39" s="42"/>
      <c r="E39" s="43"/>
      <c r="F39" s="43"/>
      <c r="G39" s="43"/>
      <c r="H39" s="43"/>
      <c r="I39" s="5"/>
      <c r="J39" s="45">
        <v>0</v>
      </c>
      <c r="K39" s="44"/>
      <c r="L39" s="45">
        <v>0</v>
      </c>
      <c r="M39" s="46">
        <f t="shared" si="41"/>
        <v>0</v>
      </c>
      <c r="N39" s="47" t="str">
        <f t="shared" si="42"/>
        <v/>
      </c>
      <c r="O39" s="55"/>
      <c r="P39" s="2"/>
      <c r="Q39" s="19" t="e">
        <f t="shared" si="0"/>
        <v>#N/A</v>
      </c>
      <c r="R39" s="1" t="e">
        <f t="shared" si="1"/>
        <v>#N/A</v>
      </c>
      <c r="S39" s="1" t="e">
        <f t="shared" si="2"/>
        <v>#N/A</v>
      </c>
      <c r="T39" s="1" t="e">
        <f t="shared" si="3"/>
        <v>#N/A</v>
      </c>
      <c r="U39" s="1" t="e">
        <f t="shared" si="4"/>
        <v>#N/A</v>
      </c>
      <c r="V39" s="1" t="e">
        <f t="shared" si="5"/>
        <v>#N/A</v>
      </c>
      <c r="W39" s="1" t="e">
        <f t="shared" si="6"/>
        <v>#N/A</v>
      </c>
      <c r="X39" s="1" t="e">
        <f t="shared" si="7"/>
        <v>#N/A</v>
      </c>
      <c r="Y39" s="19" t="e">
        <f t="shared" si="8"/>
        <v>#N/A</v>
      </c>
      <c r="Z39" s="1" t="e">
        <f t="shared" si="9"/>
        <v>#N/A</v>
      </c>
      <c r="AA39" s="1" t="e">
        <f t="shared" si="10"/>
        <v>#N/A</v>
      </c>
      <c r="AB39" s="1" t="e">
        <f t="shared" si="11"/>
        <v>#N/A</v>
      </c>
      <c r="AC39" s="1" t="e">
        <f t="shared" si="12"/>
        <v>#N/A</v>
      </c>
      <c r="AD39" s="1" t="e">
        <f t="shared" si="13"/>
        <v>#N/A</v>
      </c>
      <c r="AE39" s="1" t="e">
        <f t="shared" si="14"/>
        <v>#N/A</v>
      </c>
      <c r="AF39" s="1" t="e">
        <f t="shared" si="15"/>
        <v>#N/A</v>
      </c>
      <c r="AG39" s="1" t="e">
        <f t="shared" si="16"/>
        <v>#N/A</v>
      </c>
      <c r="AH39" s="1" t="e">
        <f t="shared" si="17"/>
        <v>#N/A</v>
      </c>
      <c r="AI39" s="1" t="e">
        <f t="shared" si="18"/>
        <v>#N/A</v>
      </c>
      <c r="AJ39" s="105" t="e">
        <f t="shared" si="19"/>
        <v>#N/A</v>
      </c>
      <c r="AK39" s="105" t="e">
        <f t="shared" si="20"/>
        <v>#N/A</v>
      </c>
      <c r="AL39" s="105" t="e">
        <f t="shared" si="21"/>
        <v>#N/A</v>
      </c>
      <c r="AM39" s="105" t="e">
        <f t="shared" si="22"/>
        <v>#N/A</v>
      </c>
      <c r="AN39" s="105" t="e">
        <f t="shared" si="23"/>
        <v>#N/A</v>
      </c>
      <c r="AO39" s="105" t="e">
        <f t="shared" si="24"/>
        <v>#NAME?</v>
      </c>
      <c r="AP39" s="105" t="e">
        <f t="shared" si="25"/>
        <v>#N/A</v>
      </c>
      <c r="AQ39" s="105" t="e">
        <f t="shared" si="26"/>
        <v>#N/A</v>
      </c>
      <c r="AR39" s="105" t="e">
        <f t="shared" si="27"/>
        <v>#N/A</v>
      </c>
      <c r="AS39" s="105" t="e">
        <f t="shared" si="28"/>
        <v>#N/A</v>
      </c>
      <c r="AT39" s="105" t="e">
        <f t="shared" si="29"/>
        <v>#N/A</v>
      </c>
      <c r="AU39" s="105" t="e">
        <f t="shared" si="30"/>
        <v>#N/A</v>
      </c>
      <c r="AV39" s="105" t="e">
        <f t="shared" si="31"/>
        <v>#N/A</v>
      </c>
      <c r="AW39" s="105" t="e">
        <f t="shared" si="32"/>
        <v>#N/A</v>
      </c>
      <c r="AX39" s="105" t="e">
        <f t="shared" si="33"/>
        <v>#N/A</v>
      </c>
      <c r="AY39" s="105" t="e">
        <f t="shared" si="34"/>
        <v>#N/A</v>
      </c>
      <c r="AZ39" s="105" t="e">
        <f t="shared" si="35"/>
        <v>#N/A</v>
      </c>
      <c r="BA39" s="105" t="e">
        <f t="shared" si="36"/>
        <v>#N/A</v>
      </c>
      <c r="BB39" s="105" t="e">
        <f t="shared" si="37"/>
        <v>#N/A</v>
      </c>
      <c r="BC39" s="105" t="e">
        <f t="shared" si="38"/>
        <v>#N/A</v>
      </c>
      <c r="BD39" s="105" t="e">
        <f t="shared" si="39"/>
        <v>#N/A</v>
      </c>
      <c r="BE39" s="105" t="e">
        <f t="shared" si="40"/>
        <v>#N/A</v>
      </c>
      <c r="BF39" s="20">
        <f t="shared" si="43"/>
        <v>0</v>
      </c>
      <c r="BH39" s="76">
        <f t="shared" si="44"/>
        <v>0</v>
      </c>
      <c r="BI39" s="77">
        <f t="shared" si="45"/>
        <v>0</v>
      </c>
    </row>
    <row r="40" spans="2:61" ht="15" customHeight="1" x14ac:dyDescent="0.25">
      <c r="B40" s="28">
        <v>22</v>
      </c>
      <c r="C40" s="41"/>
      <c r="D40" s="42"/>
      <c r="E40" s="43"/>
      <c r="F40" s="43"/>
      <c r="G40" s="43"/>
      <c r="H40" s="43"/>
      <c r="I40" s="5"/>
      <c r="J40" s="45">
        <v>0</v>
      </c>
      <c r="K40" s="44"/>
      <c r="L40" s="45">
        <v>0</v>
      </c>
      <c r="M40" s="46">
        <f t="shared" si="41"/>
        <v>0</v>
      </c>
      <c r="N40" s="47" t="str">
        <f t="shared" si="42"/>
        <v/>
      </c>
      <c r="O40" s="55"/>
      <c r="P40" s="2"/>
      <c r="Q40" s="19" t="e">
        <f t="shared" si="0"/>
        <v>#N/A</v>
      </c>
      <c r="R40" s="1" t="e">
        <f t="shared" si="1"/>
        <v>#N/A</v>
      </c>
      <c r="S40" s="1" t="e">
        <f t="shared" si="2"/>
        <v>#N/A</v>
      </c>
      <c r="T40" s="1" t="e">
        <f t="shared" si="3"/>
        <v>#N/A</v>
      </c>
      <c r="U40" s="1" t="e">
        <f t="shared" si="4"/>
        <v>#N/A</v>
      </c>
      <c r="V40" s="1" t="e">
        <f t="shared" si="5"/>
        <v>#N/A</v>
      </c>
      <c r="W40" s="1" t="e">
        <f t="shared" si="6"/>
        <v>#N/A</v>
      </c>
      <c r="X40" s="1" t="e">
        <f t="shared" si="7"/>
        <v>#N/A</v>
      </c>
      <c r="Y40" s="19" t="e">
        <f t="shared" si="8"/>
        <v>#N/A</v>
      </c>
      <c r="Z40" s="1" t="e">
        <f t="shared" si="9"/>
        <v>#N/A</v>
      </c>
      <c r="AA40" s="1" t="e">
        <f t="shared" si="10"/>
        <v>#N/A</v>
      </c>
      <c r="AB40" s="1" t="e">
        <f t="shared" si="11"/>
        <v>#N/A</v>
      </c>
      <c r="AC40" s="1" t="e">
        <f t="shared" si="12"/>
        <v>#N/A</v>
      </c>
      <c r="AD40" s="1" t="e">
        <f t="shared" si="13"/>
        <v>#N/A</v>
      </c>
      <c r="AE40" s="1" t="e">
        <f t="shared" si="14"/>
        <v>#N/A</v>
      </c>
      <c r="AF40" s="1" t="e">
        <f t="shared" si="15"/>
        <v>#N/A</v>
      </c>
      <c r="AG40" s="1" t="e">
        <f t="shared" si="16"/>
        <v>#N/A</v>
      </c>
      <c r="AH40" s="1" t="e">
        <f t="shared" si="17"/>
        <v>#N/A</v>
      </c>
      <c r="AI40" s="1" t="e">
        <f t="shared" si="18"/>
        <v>#N/A</v>
      </c>
      <c r="AJ40" s="105" t="e">
        <f t="shared" si="19"/>
        <v>#N/A</v>
      </c>
      <c r="AK40" s="105" t="e">
        <f t="shared" si="20"/>
        <v>#N/A</v>
      </c>
      <c r="AL40" s="105" t="e">
        <f t="shared" si="21"/>
        <v>#N/A</v>
      </c>
      <c r="AM40" s="105" t="e">
        <f t="shared" si="22"/>
        <v>#N/A</v>
      </c>
      <c r="AN40" s="105" t="e">
        <f t="shared" si="23"/>
        <v>#N/A</v>
      </c>
      <c r="AO40" s="105" t="e">
        <f t="shared" si="24"/>
        <v>#NAME?</v>
      </c>
      <c r="AP40" s="105" t="e">
        <f t="shared" si="25"/>
        <v>#N/A</v>
      </c>
      <c r="AQ40" s="105" t="e">
        <f t="shared" si="26"/>
        <v>#N/A</v>
      </c>
      <c r="AR40" s="105" t="e">
        <f t="shared" si="27"/>
        <v>#N/A</v>
      </c>
      <c r="AS40" s="105" t="e">
        <f t="shared" si="28"/>
        <v>#N/A</v>
      </c>
      <c r="AT40" s="105" t="e">
        <f t="shared" si="29"/>
        <v>#N/A</v>
      </c>
      <c r="AU40" s="105" t="e">
        <f t="shared" si="30"/>
        <v>#N/A</v>
      </c>
      <c r="AV40" s="105" t="e">
        <f t="shared" si="31"/>
        <v>#N/A</v>
      </c>
      <c r="AW40" s="105" t="e">
        <f t="shared" si="32"/>
        <v>#N/A</v>
      </c>
      <c r="AX40" s="105" t="e">
        <f t="shared" si="33"/>
        <v>#N/A</v>
      </c>
      <c r="AY40" s="105" t="e">
        <f t="shared" si="34"/>
        <v>#N/A</v>
      </c>
      <c r="AZ40" s="105" t="e">
        <f t="shared" si="35"/>
        <v>#N/A</v>
      </c>
      <c r="BA40" s="105" t="e">
        <f t="shared" si="36"/>
        <v>#N/A</v>
      </c>
      <c r="BB40" s="105" t="e">
        <f t="shared" si="37"/>
        <v>#N/A</v>
      </c>
      <c r="BC40" s="105" t="e">
        <f t="shared" si="38"/>
        <v>#N/A</v>
      </c>
      <c r="BD40" s="105" t="e">
        <f t="shared" si="39"/>
        <v>#N/A</v>
      </c>
      <c r="BE40" s="105" t="e">
        <f t="shared" si="40"/>
        <v>#N/A</v>
      </c>
      <c r="BF40" s="20">
        <f t="shared" si="43"/>
        <v>0</v>
      </c>
      <c r="BH40" s="76">
        <f t="shared" si="44"/>
        <v>0</v>
      </c>
      <c r="BI40" s="77">
        <f t="shared" si="45"/>
        <v>0</v>
      </c>
    </row>
    <row r="41" spans="2:61" ht="15" customHeight="1" x14ac:dyDescent="0.25">
      <c r="B41" s="28">
        <v>23</v>
      </c>
      <c r="C41" s="41"/>
      <c r="D41" s="42"/>
      <c r="E41" s="43"/>
      <c r="F41" s="43"/>
      <c r="G41" s="43"/>
      <c r="H41" s="43"/>
      <c r="I41" s="5"/>
      <c r="J41" s="45">
        <v>0</v>
      </c>
      <c r="K41" s="44"/>
      <c r="L41" s="45">
        <v>0</v>
      </c>
      <c r="M41" s="46">
        <f t="shared" si="41"/>
        <v>0</v>
      </c>
      <c r="N41" s="47" t="str">
        <f t="shared" si="42"/>
        <v/>
      </c>
      <c r="O41" s="55"/>
      <c r="P41" s="2"/>
      <c r="Q41" s="19" t="e">
        <f t="shared" si="0"/>
        <v>#N/A</v>
      </c>
      <c r="R41" s="1" t="e">
        <f t="shared" si="1"/>
        <v>#N/A</v>
      </c>
      <c r="S41" s="1" t="e">
        <f t="shared" si="2"/>
        <v>#N/A</v>
      </c>
      <c r="T41" s="1" t="e">
        <f t="shared" si="3"/>
        <v>#N/A</v>
      </c>
      <c r="U41" s="1" t="e">
        <f t="shared" si="4"/>
        <v>#N/A</v>
      </c>
      <c r="V41" s="1" t="e">
        <f t="shared" si="5"/>
        <v>#N/A</v>
      </c>
      <c r="W41" s="1" t="e">
        <f t="shared" si="6"/>
        <v>#N/A</v>
      </c>
      <c r="X41" s="1" t="e">
        <f t="shared" si="7"/>
        <v>#N/A</v>
      </c>
      <c r="Y41" s="19" t="e">
        <f t="shared" si="8"/>
        <v>#N/A</v>
      </c>
      <c r="Z41" s="1" t="e">
        <f t="shared" si="9"/>
        <v>#N/A</v>
      </c>
      <c r="AA41" s="1" t="e">
        <f t="shared" si="10"/>
        <v>#N/A</v>
      </c>
      <c r="AB41" s="1" t="e">
        <f t="shared" si="11"/>
        <v>#N/A</v>
      </c>
      <c r="AC41" s="1" t="e">
        <f t="shared" si="12"/>
        <v>#N/A</v>
      </c>
      <c r="AD41" s="1" t="e">
        <f t="shared" si="13"/>
        <v>#N/A</v>
      </c>
      <c r="AE41" s="1" t="e">
        <f t="shared" si="14"/>
        <v>#N/A</v>
      </c>
      <c r="AF41" s="1" t="e">
        <f t="shared" si="15"/>
        <v>#N/A</v>
      </c>
      <c r="AG41" s="1" t="e">
        <f t="shared" si="16"/>
        <v>#N/A</v>
      </c>
      <c r="AH41" s="1" t="e">
        <f t="shared" si="17"/>
        <v>#N/A</v>
      </c>
      <c r="AI41" s="1" t="e">
        <f t="shared" si="18"/>
        <v>#N/A</v>
      </c>
      <c r="AJ41" s="105" t="e">
        <f t="shared" si="19"/>
        <v>#N/A</v>
      </c>
      <c r="AK41" s="105" t="e">
        <f t="shared" si="20"/>
        <v>#N/A</v>
      </c>
      <c r="AL41" s="105" t="e">
        <f t="shared" si="21"/>
        <v>#N/A</v>
      </c>
      <c r="AM41" s="105" t="e">
        <f t="shared" si="22"/>
        <v>#N/A</v>
      </c>
      <c r="AN41" s="105" t="e">
        <f t="shared" si="23"/>
        <v>#N/A</v>
      </c>
      <c r="AO41" s="105" t="e">
        <f t="shared" si="24"/>
        <v>#NAME?</v>
      </c>
      <c r="AP41" s="105" t="e">
        <f t="shared" si="25"/>
        <v>#N/A</v>
      </c>
      <c r="AQ41" s="105" t="e">
        <f t="shared" si="26"/>
        <v>#N/A</v>
      </c>
      <c r="AR41" s="105" t="e">
        <f t="shared" si="27"/>
        <v>#N/A</v>
      </c>
      <c r="AS41" s="105" t="e">
        <f t="shared" si="28"/>
        <v>#N/A</v>
      </c>
      <c r="AT41" s="105" t="e">
        <f t="shared" si="29"/>
        <v>#N/A</v>
      </c>
      <c r="AU41" s="105" t="e">
        <f t="shared" si="30"/>
        <v>#N/A</v>
      </c>
      <c r="AV41" s="105" t="e">
        <f t="shared" si="31"/>
        <v>#N/A</v>
      </c>
      <c r="AW41" s="105" t="e">
        <f t="shared" si="32"/>
        <v>#N/A</v>
      </c>
      <c r="AX41" s="105" t="e">
        <f t="shared" si="33"/>
        <v>#N/A</v>
      </c>
      <c r="AY41" s="105" t="e">
        <f t="shared" si="34"/>
        <v>#N/A</v>
      </c>
      <c r="AZ41" s="105" t="e">
        <f t="shared" si="35"/>
        <v>#N/A</v>
      </c>
      <c r="BA41" s="105" t="e">
        <f t="shared" si="36"/>
        <v>#N/A</v>
      </c>
      <c r="BB41" s="105" t="e">
        <f t="shared" si="37"/>
        <v>#N/A</v>
      </c>
      <c r="BC41" s="105" t="e">
        <f t="shared" si="38"/>
        <v>#N/A</v>
      </c>
      <c r="BD41" s="105" t="e">
        <f t="shared" si="39"/>
        <v>#N/A</v>
      </c>
      <c r="BE41" s="105" t="e">
        <f t="shared" si="40"/>
        <v>#N/A</v>
      </c>
      <c r="BF41" s="20">
        <f t="shared" si="43"/>
        <v>0</v>
      </c>
      <c r="BH41" s="76">
        <f t="shared" si="44"/>
        <v>0</v>
      </c>
      <c r="BI41" s="77">
        <f t="shared" si="45"/>
        <v>0</v>
      </c>
    </row>
    <row r="42" spans="2:61" ht="15" customHeight="1" x14ac:dyDescent="0.25">
      <c r="B42" s="28">
        <v>24</v>
      </c>
      <c r="C42" s="41"/>
      <c r="D42" s="42"/>
      <c r="E42" s="43"/>
      <c r="F42" s="43"/>
      <c r="G42" s="43"/>
      <c r="H42" s="43"/>
      <c r="I42" s="5"/>
      <c r="J42" s="45">
        <v>0</v>
      </c>
      <c r="K42" s="44"/>
      <c r="L42" s="45">
        <v>0</v>
      </c>
      <c r="M42" s="46">
        <f t="shared" si="41"/>
        <v>0</v>
      </c>
      <c r="N42" s="47" t="str">
        <f t="shared" si="42"/>
        <v/>
      </c>
      <c r="O42" s="55"/>
      <c r="P42" s="2"/>
      <c r="Q42" s="19" t="e">
        <f t="shared" si="0"/>
        <v>#N/A</v>
      </c>
      <c r="R42" s="1" t="e">
        <f t="shared" si="1"/>
        <v>#N/A</v>
      </c>
      <c r="S42" s="1" t="e">
        <f t="shared" si="2"/>
        <v>#N/A</v>
      </c>
      <c r="T42" s="1" t="e">
        <f t="shared" si="3"/>
        <v>#N/A</v>
      </c>
      <c r="U42" s="1" t="e">
        <f t="shared" si="4"/>
        <v>#N/A</v>
      </c>
      <c r="V42" s="1" t="e">
        <f t="shared" si="5"/>
        <v>#N/A</v>
      </c>
      <c r="W42" s="1" t="e">
        <f t="shared" si="6"/>
        <v>#N/A</v>
      </c>
      <c r="X42" s="1" t="e">
        <f t="shared" si="7"/>
        <v>#N/A</v>
      </c>
      <c r="Y42" s="19" t="e">
        <f t="shared" si="8"/>
        <v>#N/A</v>
      </c>
      <c r="Z42" s="1" t="e">
        <f t="shared" si="9"/>
        <v>#N/A</v>
      </c>
      <c r="AA42" s="1" t="e">
        <f t="shared" si="10"/>
        <v>#N/A</v>
      </c>
      <c r="AB42" s="1" t="e">
        <f t="shared" si="11"/>
        <v>#N/A</v>
      </c>
      <c r="AC42" s="1" t="e">
        <f t="shared" si="12"/>
        <v>#N/A</v>
      </c>
      <c r="AD42" s="1" t="e">
        <f t="shared" si="13"/>
        <v>#N/A</v>
      </c>
      <c r="AE42" s="1" t="e">
        <f t="shared" si="14"/>
        <v>#N/A</v>
      </c>
      <c r="AF42" s="1" t="e">
        <f t="shared" si="15"/>
        <v>#N/A</v>
      </c>
      <c r="AG42" s="1" t="e">
        <f t="shared" si="16"/>
        <v>#N/A</v>
      </c>
      <c r="AH42" s="1" t="e">
        <f t="shared" si="17"/>
        <v>#N/A</v>
      </c>
      <c r="AI42" s="1" t="e">
        <f t="shared" si="18"/>
        <v>#N/A</v>
      </c>
      <c r="AJ42" s="105" t="e">
        <f t="shared" si="19"/>
        <v>#N/A</v>
      </c>
      <c r="AK42" s="105" t="e">
        <f t="shared" si="20"/>
        <v>#N/A</v>
      </c>
      <c r="AL42" s="105" t="e">
        <f t="shared" si="21"/>
        <v>#N/A</v>
      </c>
      <c r="AM42" s="105" t="e">
        <f t="shared" si="22"/>
        <v>#N/A</v>
      </c>
      <c r="AN42" s="105" t="e">
        <f t="shared" si="23"/>
        <v>#N/A</v>
      </c>
      <c r="AO42" s="105" t="e">
        <f t="shared" si="24"/>
        <v>#NAME?</v>
      </c>
      <c r="AP42" s="105" t="e">
        <f t="shared" si="25"/>
        <v>#N/A</v>
      </c>
      <c r="AQ42" s="105" t="e">
        <f t="shared" si="26"/>
        <v>#N/A</v>
      </c>
      <c r="AR42" s="105" t="e">
        <f t="shared" si="27"/>
        <v>#N/A</v>
      </c>
      <c r="AS42" s="105" t="e">
        <f t="shared" si="28"/>
        <v>#N/A</v>
      </c>
      <c r="AT42" s="105" t="e">
        <f t="shared" si="29"/>
        <v>#N/A</v>
      </c>
      <c r="AU42" s="105" t="e">
        <f t="shared" si="30"/>
        <v>#N/A</v>
      </c>
      <c r="AV42" s="105" t="e">
        <f t="shared" si="31"/>
        <v>#N/A</v>
      </c>
      <c r="AW42" s="105" t="e">
        <f t="shared" si="32"/>
        <v>#N/A</v>
      </c>
      <c r="AX42" s="105" t="e">
        <f t="shared" si="33"/>
        <v>#N/A</v>
      </c>
      <c r="AY42" s="105" t="e">
        <f t="shared" si="34"/>
        <v>#N/A</v>
      </c>
      <c r="AZ42" s="105" t="e">
        <f t="shared" si="35"/>
        <v>#N/A</v>
      </c>
      <c r="BA42" s="105" t="e">
        <f t="shared" si="36"/>
        <v>#N/A</v>
      </c>
      <c r="BB42" s="105" t="e">
        <f t="shared" si="37"/>
        <v>#N/A</v>
      </c>
      <c r="BC42" s="105" t="e">
        <f t="shared" si="38"/>
        <v>#N/A</v>
      </c>
      <c r="BD42" s="105" t="e">
        <f t="shared" si="39"/>
        <v>#N/A</v>
      </c>
      <c r="BE42" s="105" t="e">
        <f t="shared" si="40"/>
        <v>#N/A</v>
      </c>
      <c r="BF42" s="20">
        <f t="shared" si="43"/>
        <v>0</v>
      </c>
      <c r="BH42" s="76">
        <f t="shared" si="44"/>
        <v>0</v>
      </c>
      <c r="BI42" s="77">
        <f t="shared" si="45"/>
        <v>0</v>
      </c>
    </row>
    <row r="43" spans="2:61" ht="15" customHeight="1" thickBot="1" x14ac:dyDescent="0.3">
      <c r="B43" s="29">
        <v>25</v>
      </c>
      <c r="C43" s="48"/>
      <c r="D43" s="49"/>
      <c r="E43" s="50"/>
      <c r="F43" s="50"/>
      <c r="G43" s="50"/>
      <c r="H43" s="50"/>
      <c r="I43" s="5"/>
      <c r="J43" s="52">
        <v>0</v>
      </c>
      <c r="K43" s="51"/>
      <c r="L43" s="52">
        <v>0</v>
      </c>
      <c r="M43" s="53">
        <f t="shared" si="41"/>
        <v>0</v>
      </c>
      <c r="N43" s="54" t="str">
        <f t="shared" si="42"/>
        <v/>
      </c>
      <c r="O43" s="55"/>
      <c r="P43" s="2"/>
      <c r="Q43" s="21" t="e">
        <f t="shared" si="0"/>
        <v>#N/A</v>
      </c>
      <c r="R43" s="22" t="e">
        <f t="shared" si="1"/>
        <v>#N/A</v>
      </c>
      <c r="S43" s="22" t="e">
        <f t="shared" si="2"/>
        <v>#N/A</v>
      </c>
      <c r="T43" s="22" t="e">
        <f t="shared" si="3"/>
        <v>#N/A</v>
      </c>
      <c r="U43" s="22" t="e">
        <f t="shared" si="4"/>
        <v>#N/A</v>
      </c>
      <c r="V43" s="1" t="e">
        <f t="shared" si="5"/>
        <v>#N/A</v>
      </c>
      <c r="W43" s="22" t="e">
        <f t="shared" si="6"/>
        <v>#N/A</v>
      </c>
      <c r="X43" s="22" t="e">
        <f t="shared" si="7"/>
        <v>#N/A</v>
      </c>
      <c r="Y43" s="21" t="e">
        <f t="shared" si="8"/>
        <v>#N/A</v>
      </c>
      <c r="Z43" s="22" t="e">
        <f t="shared" si="9"/>
        <v>#N/A</v>
      </c>
      <c r="AA43" s="22" t="e">
        <f t="shared" si="10"/>
        <v>#N/A</v>
      </c>
      <c r="AB43" s="22" t="e">
        <f t="shared" si="11"/>
        <v>#N/A</v>
      </c>
      <c r="AC43" s="22" t="e">
        <f t="shared" si="12"/>
        <v>#N/A</v>
      </c>
      <c r="AD43" s="1" t="e">
        <f t="shared" si="13"/>
        <v>#N/A</v>
      </c>
      <c r="AE43" s="22" t="e">
        <f t="shared" si="14"/>
        <v>#N/A</v>
      </c>
      <c r="AF43" s="22" t="e">
        <f t="shared" si="15"/>
        <v>#N/A</v>
      </c>
      <c r="AG43" s="1" t="e">
        <f t="shared" si="16"/>
        <v>#N/A</v>
      </c>
      <c r="AH43" s="22" t="e">
        <f t="shared" si="17"/>
        <v>#N/A</v>
      </c>
      <c r="AI43" s="22" t="e">
        <f t="shared" si="18"/>
        <v>#N/A</v>
      </c>
      <c r="AJ43" s="105" t="e">
        <f t="shared" si="19"/>
        <v>#N/A</v>
      </c>
      <c r="AK43" s="105" t="e">
        <f t="shared" si="20"/>
        <v>#N/A</v>
      </c>
      <c r="AL43" s="105" t="e">
        <f t="shared" si="21"/>
        <v>#N/A</v>
      </c>
      <c r="AM43" s="105" t="e">
        <f t="shared" si="22"/>
        <v>#N/A</v>
      </c>
      <c r="AN43" s="105" t="e">
        <f t="shared" si="23"/>
        <v>#N/A</v>
      </c>
      <c r="AO43" s="105" t="e">
        <f t="shared" si="24"/>
        <v>#NAME?</v>
      </c>
      <c r="AP43" s="105" t="e">
        <f t="shared" si="25"/>
        <v>#N/A</v>
      </c>
      <c r="AQ43" s="105" t="e">
        <f t="shared" si="26"/>
        <v>#N/A</v>
      </c>
      <c r="AR43" s="105" t="e">
        <f t="shared" si="27"/>
        <v>#N/A</v>
      </c>
      <c r="AS43" s="105" t="e">
        <f t="shared" si="28"/>
        <v>#N/A</v>
      </c>
      <c r="AT43" s="105" t="e">
        <f t="shared" si="29"/>
        <v>#N/A</v>
      </c>
      <c r="AU43" s="105" t="e">
        <f t="shared" si="30"/>
        <v>#N/A</v>
      </c>
      <c r="AV43" s="105" t="e">
        <f t="shared" si="31"/>
        <v>#N/A</v>
      </c>
      <c r="AW43" s="105" t="e">
        <f t="shared" si="32"/>
        <v>#N/A</v>
      </c>
      <c r="AX43" s="105" t="e">
        <f t="shared" si="33"/>
        <v>#N/A</v>
      </c>
      <c r="AY43" s="105" t="e">
        <f t="shared" si="34"/>
        <v>#N/A</v>
      </c>
      <c r="AZ43" s="105" t="e">
        <f t="shared" si="35"/>
        <v>#N/A</v>
      </c>
      <c r="BA43" s="105" t="e">
        <f t="shared" si="36"/>
        <v>#N/A</v>
      </c>
      <c r="BB43" s="105" t="e">
        <f t="shared" si="37"/>
        <v>#N/A</v>
      </c>
      <c r="BC43" s="105" t="e">
        <f t="shared" si="38"/>
        <v>#N/A</v>
      </c>
      <c r="BD43" s="105" t="e">
        <f t="shared" si="39"/>
        <v>#N/A</v>
      </c>
      <c r="BE43" s="105" t="e">
        <f t="shared" si="40"/>
        <v>#N/A</v>
      </c>
      <c r="BF43" s="20">
        <f t="shared" si="43"/>
        <v>0</v>
      </c>
      <c r="BH43" s="78">
        <f t="shared" si="44"/>
        <v>0</v>
      </c>
      <c r="BI43" s="79">
        <f t="shared" si="45"/>
        <v>0</v>
      </c>
    </row>
    <row r="44" spans="2:61" x14ac:dyDescent="0.25">
      <c r="B44" s="114" t="s">
        <v>332</v>
      </c>
      <c r="C44" s="114"/>
      <c r="D44" s="114"/>
      <c r="E44" s="114"/>
      <c r="F44" s="114"/>
      <c r="G44" s="114"/>
      <c r="H44" s="114"/>
      <c r="I44" s="114"/>
      <c r="J44" s="114"/>
      <c r="K44" s="114"/>
      <c r="L44" s="114"/>
      <c r="M44" s="114"/>
      <c r="N44" s="114"/>
    </row>
    <row r="45" spans="2:61" s="33" customFormat="1" ht="13.8" x14ac:dyDescent="0.25">
      <c r="B45" s="141" t="s">
        <v>250</v>
      </c>
      <c r="C45" s="141"/>
      <c r="D45" s="141"/>
      <c r="E45" s="141"/>
      <c r="F45" s="141"/>
      <c r="G45" s="141"/>
      <c r="H45" s="141"/>
      <c r="I45" s="141"/>
      <c r="J45" s="141"/>
      <c r="K45" s="141"/>
      <c r="L45" s="141"/>
      <c r="M45" s="141"/>
      <c r="N45" s="141"/>
    </row>
    <row r="46" spans="2:61" s="33" customFormat="1" ht="13.8" x14ac:dyDescent="0.25">
      <c r="B46" s="141"/>
      <c r="C46" s="141"/>
      <c r="D46" s="141"/>
      <c r="E46" s="141"/>
      <c r="F46" s="141"/>
      <c r="G46" s="141"/>
      <c r="H46" s="141"/>
      <c r="I46" s="141"/>
      <c r="J46" s="141"/>
      <c r="K46" s="141"/>
      <c r="L46" s="141"/>
      <c r="M46" s="141"/>
      <c r="N46" s="141"/>
    </row>
    <row r="47" spans="2:61" s="75" customFormat="1" ht="35.1" customHeight="1" x14ac:dyDescent="0.25">
      <c r="B47" s="128"/>
      <c r="C47" s="128"/>
      <c r="D47" s="128"/>
      <c r="E47" s="128"/>
      <c r="F47" s="128"/>
      <c r="G47" s="128"/>
      <c r="H47" s="128"/>
      <c r="I47" s="128"/>
      <c r="J47" s="128"/>
      <c r="K47" s="128"/>
      <c r="L47" s="128"/>
      <c r="M47" s="128"/>
      <c r="N47" s="128"/>
    </row>
    <row r="48" spans="2:61" s="74" customFormat="1" ht="11.4" x14ac:dyDescent="0.2">
      <c r="E48" s="74" t="s">
        <v>251</v>
      </c>
      <c r="H48" s="74" t="s">
        <v>252</v>
      </c>
      <c r="L48" s="74" t="s">
        <v>253</v>
      </c>
    </row>
    <row r="49" ht="9.9" customHeight="1" x14ac:dyDescent="0.25"/>
  </sheetData>
  <sheetProtection algorithmName="SHA-512" hashValue="N6291VbGuDLCzoOB/fCrIfs+xCJ9grrpal2QB3jc97BhbzU+Yq63vmhtNVNULv/+xcZRHINEp6yq1WHCDVrQbw==" saltValue="2cw/KjmDQfqM3ToRNWDDCw==" spinCount="100000" sheet="1" selectLockedCells="1"/>
  <mergeCells count="37">
    <mergeCell ref="B47:N47"/>
    <mergeCell ref="C2:D2"/>
    <mergeCell ref="J8:K8"/>
    <mergeCell ref="J9:K9"/>
    <mergeCell ref="J5:M5"/>
    <mergeCell ref="L6:M6"/>
    <mergeCell ref="L7:M7"/>
    <mergeCell ref="C5:H5"/>
    <mergeCell ref="C7:H7"/>
    <mergeCell ref="G2:H2"/>
    <mergeCell ref="I2:J2"/>
    <mergeCell ref="B45:N46"/>
    <mergeCell ref="C12:E12"/>
    <mergeCell ref="C8:D8"/>
    <mergeCell ref="C9:D9"/>
    <mergeCell ref="C6:H6"/>
    <mergeCell ref="E8:H8"/>
    <mergeCell ref="E9:H9"/>
    <mergeCell ref="F11:H11"/>
    <mergeCell ref="F12:H12"/>
    <mergeCell ref="C11:E11"/>
    <mergeCell ref="E13:H13"/>
    <mergeCell ref="E14:H14"/>
    <mergeCell ref="J6:K6"/>
    <mergeCell ref="J7:K7"/>
    <mergeCell ref="B44:N44"/>
    <mergeCell ref="J13:K13"/>
    <mergeCell ref="L13:M13"/>
    <mergeCell ref="J14:K14"/>
    <mergeCell ref="L14:M14"/>
    <mergeCell ref="C14:D14"/>
    <mergeCell ref="C13:D13"/>
    <mergeCell ref="L8:M8"/>
    <mergeCell ref="L9:M9"/>
    <mergeCell ref="J10:K10"/>
    <mergeCell ref="J11:M12"/>
    <mergeCell ref="L10:M10"/>
  </mergeCells>
  <phoneticPr fontId="2" type="noConversion"/>
  <conditionalFormatting sqref="L19:M19">
    <cfRule type="expression" dxfId="76" priority="1" stopIfTrue="1">
      <formula>$L$19&gt;$M$19</formula>
    </cfRule>
  </conditionalFormatting>
  <conditionalFormatting sqref="L20:M20">
    <cfRule type="expression" dxfId="75" priority="2" stopIfTrue="1">
      <formula>$L$20&gt;$M$20</formula>
    </cfRule>
  </conditionalFormatting>
  <conditionalFormatting sqref="L21:M21">
    <cfRule type="expression" dxfId="74" priority="3" stopIfTrue="1">
      <formula>$L$21&gt;$M$21</formula>
    </cfRule>
  </conditionalFormatting>
  <conditionalFormatting sqref="L22:M22">
    <cfRule type="expression" dxfId="73" priority="4" stopIfTrue="1">
      <formula>$L$22&gt;$M$22</formula>
    </cfRule>
  </conditionalFormatting>
  <conditionalFormatting sqref="L23:M23">
    <cfRule type="expression" dxfId="72" priority="5" stopIfTrue="1">
      <formula>$L$23&gt;$M$23</formula>
    </cfRule>
  </conditionalFormatting>
  <conditionalFormatting sqref="L24:M24">
    <cfRule type="expression" dxfId="71" priority="6" stopIfTrue="1">
      <formula>$L$24&gt;$M$24</formula>
    </cfRule>
  </conditionalFormatting>
  <conditionalFormatting sqref="L25:M25">
    <cfRule type="expression" dxfId="70" priority="7" stopIfTrue="1">
      <formula>$L$25&gt;$M$25</formula>
    </cfRule>
  </conditionalFormatting>
  <conditionalFormatting sqref="L26:M26">
    <cfRule type="expression" dxfId="69" priority="8" stopIfTrue="1">
      <formula>$L$26&gt;$M$26</formula>
    </cfRule>
  </conditionalFormatting>
  <conditionalFormatting sqref="L27:M27">
    <cfRule type="expression" dxfId="68" priority="9" stopIfTrue="1">
      <formula>$L$27&gt;$M$27</formula>
    </cfRule>
  </conditionalFormatting>
  <conditionalFormatting sqref="L28:M28">
    <cfRule type="expression" dxfId="67" priority="10" stopIfTrue="1">
      <formula>$L$28&gt;$M$28</formula>
    </cfRule>
  </conditionalFormatting>
  <conditionalFormatting sqref="L29:M29">
    <cfRule type="expression" dxfId="66" priority="11" stopIfTrue="1">
      <formula>$L$29&gt;$M$29</formula>
    </cfRule>
  </conditionalFormatting>
  <conditionalFormatting sqref="L30:M30">
    <cfRule type="expression" dxfId="65" priority="12" stopIfTrue="1">
      <formula>$L$30&gt;$M$30</formula>
    </cfRule>
  </conditionalFormatting>
  <conditionalFormatting sqref="L31:M31">
    <cfRule type="expression" dxfId="64" priority="13" stopIfTrue="1">
      <formula>$L$31&gt;$M$31</formula>
    </cfRule>
  </conditionalFormatting>
  <conditionalFormatting sqref="L32:M32">
    <cfRule type="expression" dxfId="63" priority="14" stopIfTrue="1">
      <formula>$L$32&gt;$M$32</formula>
    </cfRule>
  </conditionalFormatting>
  <conditionalFormatting sqref="L33:M33">
    <cfRule type="expression" dxfId="62" priority="15" stopIfTrue="1">
      <formula>$L$33&gt;$M$33</formula>
    </cfRule>
  </conditionalFormatting>
  <conditionalFormatting sqref="L34:M34">
    <cfRule type="expression" dxfId="61" priority="16" stopIfTrue="1">
      <formula>$L$34&gt;$M$34</formula>
    </cfRule>
  </conditionalFormatting>
  <conditionalFormatting sqref="L35:M35">
    <cfRule type="expression" dxfId="60" priority="17" stopIfTrue="1">
      <formula>$L$35&gt;$M$35</formula>
    </cfRule>
  </conditionalFormatting>
  <conditionalFormatting sqref="L36:M36">
    <cfRule type="expression" dxfId="59" priority="18" stopIfTrue="1">
      <formula>$L$36&gt;$M$36</formula>
    </cfRule>
  </conditionalFormatting>
  <conditionalFormatting sqref="L37:M37">
    <cfRule type="expression" dxfId="58" priority="19" stopIfTrue="1">
      <formula>$L$37&gt;$M$37</formula>
    </cfRule>
  </conditionalFormatting>
  <conditionalFormatting sqref="L38:M38">
    <cfRule type="expression" dxfId="57" priority="20" stopIfTrue="1">
      <formula>$L$38&gt;$M$38</formula>
    </cfRule>
  </conditionalFormatting>
  <conditionalFormatting sqref="L39:M39">
    <cfRule type="expression" dxfId="56" priority="21" stopIfTrue="1">
      <formula>$L$39&gt;$M$39</formula>
    </cfRule>
  </conditionalFormatting>
  <conditionalFormatting sqref="L40:M40">
    <cfRule type="expression" dxfId="55" priority="22" stopIfTrue="1">
      <formula>$L$40&gt;$M$40</formula>
    </cfRule>
  </conditionalFormatting>
  <conditionalFormatting sqref="L41:M41">
    <cfRule type="expression" dxfId="54" priority="23" stopIfTrue="1">
      <formula>$L$41&gt;$M$41</formula>
    </cfRule>
  </conditionalFormatting>
  <conditionalFormatting sqref="L42:M42">
    <cfRule type="expression" dxfId="53" priority="24" stopIfTrue="1">
      <formula>$L$42&gt;$M$42</formula>
    </cfRule>
  </conditionalFormatting>
  <conditionalFormatting sqref="L43:M43">
    <cfRule type="expression" dxfId="52" priority="25" stopIfTrue="1">
      <formula>$L$43&gt;$M$43</formula>
    </cfRule>
  </conditionalFormatting>
  <conditionalFormatting sqref="J9:K9">
    <cfRule type="cellIs" dxfId="51" priority="26" stopIfTrue="1" operator="equal">
      <formula>"Enter Date"</formula>
    </cfRule>
    <cfRule type="cellIs" dxfId="50" priority="27" stopIfTrue="1" operator="equal">
      <formula>""</formula>
    </cfRule>
  </conditionalFormatting>
  <dataValidations count="27">
    <dataValidation allowBlank="1" showInputMessage="1" errorTitle="Annual Income" error="The Annual Income must be &lt;= 80%-AMI's." sqref="L19:L43" xr:uid="{00000000-0002-0000-0000-000000000000}"/>
    <dataValidation type="list" allowBlank="1" showInputMessage="1" showErrorMessage="1" errorTitle="1st-time Homebuyer" error="Please enter 1st-time Homebuyer as Y or N." sqref="K19:K43" xr:uid="{00000000-0002-0000-0000-000001000000}">
      <formula1>"Y,N"</formula1>
    </dataValidation>
    <dataValidation type="date" allowBlank="1" showInputMessage="1" showErrorMessage="1" errorTitle="Loan Date" error="The Loan Date must be between the dates listed above in FHLB Advance Information." sqref="D19" xr:uid="{00000000-0002-0000-0000-000002000000}">
      <formula1>J10</formula1>
      <formula2>L10</formula2>
    </dataValidation>
    <dataValidation type="date" allowBlank="1" showInputMessage="1" showErrorMessage="1" errorTitle="Loan Date" error="The Loan Date must be between the dates listed above in FHLB Advance Information." sqref="D20" xr:uid="{00000000-0002-0000-0000-000003000000}">
      <formula1>J10</formula1>
      <formula2>L10</formula2>
    </dataValidation>
    <dataValidation type="date" allowBlank="1" showInputMessage="1" showErrorMessage="1" errorTitle="Loan Date" error="The Loan Date must be between the dates listed above in FHLB Advance Information." sqref="D21" xr:uid="{00000000-0002-0000-0000-000004000000}">
      <formula1>J10</formula1>
      <formula2>L10</formula2>
    </dataValidation>
    <dataValidation type="date" allowBlank="1" showInputMessage="1" showErrorMessage="1" errorTitle="Loan Date" error="The Loan Date must be between the dates listed above in FHLB Advance Information." sqref="D22" xr:uid="{00000000-0002-0000-0000-000005000000}">
      <formula1>J10</formula1>
      <formula2>L10</formula2>
    </dataValidation>
    <dataValidation type="date" allowBlank="1" showInputMessage="1" showErrorMessage="1" errorTitle="Loan Date" error="The Loan Date must be between the dates listed above in FHLB Advance Information." sqref="D23" xr:uid="{00000000-0002-0000-0000-000006000000}">
      <formula1>J10</formula1>
      <formula2>L10</formula2>
    </dataValidation>
    <dataValidation type="date" allowBlank="1" showInputMessage="1" showErrorMessage="1" errorTitle="Loan Date" error="The Loan Date must be between the dates listed above in FHLB Advance Information." sqref="D24" xr:uid="{00000000-0002-0000-0000-000007000000}">
      <formula1>J10</formula1>
      <formula2>L10</formula2>
    </dataValidation>
    <dataValidation type="date" allowBlank="1" showInputMessage="1" showErrorMessage="1" errorTitle="Loan Date" error="The Loan Date must be between the dates listed above in FHLB Advance Information." sqref="D25" xr:uid="{00000000-0002-0000-0000-000008000000}">
      <formula1>J10</formula1>
      <formula2>L10</formula2>
    </dataValidation>
    <dataValidation type="date" allowBlank="1" showInputMessage="1" showErrorMessage="1" errorTitle="Loan Date" error="The Loan Date must be between the dates listed above in FHLB Advance Information." sqref="D26" xr:uid="{00000000-0002-0000-0000-000009000000}">
      <formula1>J10</formula1>
      <formula2>L10</formula2>
    </dataValidation>
    <dataValidation type="date" allowBlank="1" showInputMessage="1" showErrorMessage="1" errorTitle="Loan Date" error="The Loan Date must be between the dates listed above in FHLB Advance Information." sqref="D27" xr:uid="{00000000-0002-0000-0000-00000A000000}">
      <formula1>J10</formula1>
      <formula2>L10</formula2>
    </dataValidation>
    <dataValidation type="date" allowBlank="1" showInputMessage="1" showErrorMessage="1" errorTitle="Loan Date" error="The Loan Date must be between the dates listed above in FHLB Advance Information." sqref="D28" xr:uid="{00000000-0002-0000-0000-00000B000000}">
      <formula1>J10</formula1>
      <formula2>L10</formula2>
    </dataValidation>
    <dataValidation type="date" allowBlank="1" showInputMessage="1" showErrorMessage="1" errorTitle="Loan Date" error="The Loan Date must be between the dates listed above in FHLB Advance Information." sqref="D29" xr:uid="{00000000-0002-0000-0000-00000C000000}">
      <formula1>J10</formula1>
      <formula2>L10</formula2>
    </dataValidation>
    <dataValidation type="date" allowBlank="1" showInputMessage="1" showErrorMessage="1" errorTitle="Loan Date" error="The Loan Date must be between the dates listed above in FHLB Advance Information." sqref="D30" xr:uid="{00000000-0002-0000-0000-00000D000000}">
      <formula1>J10</formula1>
      <formula2>L10</formula2>
    </dataValidation>
    <dataValidation type="date" allowBlank="1" showInputMessage="1" showErrorMessage="1" errorTitle="Loan Date" error="The Loan Date must be between the dates listed above in FHLB Advance Information." sqref="D31" xr:uid="{00000000-0002-0000-0000-00000E000000}">
      <formula1>J10</formula1>
      <formula2>L10</formula2>
    </dataValidation>
    <dataValidation type="date" allowBlank="1" showInputMessage="1" showErrorMessage="1" errorTitle="Loan Date" error="The Loan Date must be between the dates listed above in FHLB Advance Information." sqref="D32" xr:uid="{00000000-0002-0000-0000-00000F000000}">
      <formula1>J10</formula1>
      <formula2>L10</formula2>
    </dataValidation>
    <dataValidation type="date" allowBlank="1" showInputMessage="1" showErrorMessage="1" errorTitle="Loan Date" error="The Loan Date must be between the dates listed above in FHLB Advance Information." sqref="D33" xr:uid="{00000000-0002-0000-0000-000010000000}">
      <formula1>J10</formula1>
      <formula2>L10</formula2>
    </dataValidation>
    <dataValidation type="date" allowBlank="1" showInputMessage="1" showErrorMessage="1" errorTitle="Loan Date" error="The Loan Date must be between the dates listed above in FHLB Advance Information." sqref="D34" xr:uid="{00000000-0002-0000-0000-000011000000}">
      <formula1>J10</formula1>
      <formula2>L10</formula2>
    </dataValidation>
    <dataValidation type="date" allowBlank="1" showInputMessage="1" showErrorMessage="1" errorTitle="Loan Date" error="The Loan Date must be between the dates listed above in FHLB Advance Information." sqref="D35" xr:uid="{00000000-0002-0000-0000-000012000000}">
      <formula1>J10</formula1>
      <formula2>L10</formula2>
    </dataValidation>
    <dataValidation type="date" allowBlank="1" showInputMessage="1" showErrorMessage="1" errorTitle="Loan Date" error="The Loan Date must be between the dates listed above in FHLB Advance Information." sqref="D36" xr:uid="{00000000-0002-0000-0000-000013000000}">
      <formula1>J10</formula1>
      <formula2>L10</formula2>
    </dataValidation>
    <dataValidation type="date" allowBlank="1" showInputMessage="1" showErrorMessage="1" errorTitle="Loan Date" error="The Loan Date must be between the dates listed above in FHLB Advance Information." sqref="D37" xr:uid="{00000000-0002-0000-0000-000014000000}">
      <formula1>J10</formula1>
      <formula2>L10</formula2>
    </dataValidation>
    <dataValidation type="date" allowBlank="1" showInputMessage="1" showErrorMessage="1" errorTitle="Loan Date" error="The Loan Date must be between the dates listed above in FHLB Advance Information." sqref="D38" xr:uid="{00000000-0002-0000-0000-000015000000}">
      <formula1>J10</formula1>
      <formula2>L10</formula2>
    </dataValidation>
    <dataValidation type="date" allowBlank="1" showInputMessage="1" showErrorMessage="1" errorTitle="Loan Date" error="The Loan Date must be between the dates listed above in FHLB Advance Information." sqref="D39" xr:uid="{00000000-0002-0000-0000-000016000000}">
      <formula1>J10</formula1>
      <formula2>L10</formula2>
    </dataValidation>
    <dataValidation type="date" allowBlank="1" showInputMessage="1" showErrorMessage="1" errorTitle="Loan Date" error="The Loan Date must be between the dates listed above in FHLB Advance Information." sqref="D40" xr:uid="{00000000-0002-0000-0000-000017000000}">
      <formula1>J10</formula1>
      <formula2>L10</formula2>
    </dataValidation>
    <dataValidation type="date" allowBlank="1" showInputMessage="1" showErrorMessage="1" errorTitle="Loan Date" error="The Loan Date must be between the dates listed above in FHLB Advance Information." sqref="D41" xr:uid="{00000000-0002-0000-0000-000018000000}">
      <formula1>J10</formula1>
      <formula2>L10</formula2>
    </dataValidation>
    <dataValidation type="date" allowBlank="1" showInputMessage="1" showErrorMessage="1" errorTitle="Loan Date" error="The Loan Date must be between the dates listed above in FHLB Advance Information." sqref="D42" xr:uid="{00000000-0002-0000-0000-000019000000}">
      <formula1>J10</formula1>
      <formula2>L10</formula2>
    </dataValidation>
    <dataValidation type="date" allowBlank="1" showInputMessage="1" showErrorMessage="1" errorTitle="Loan Date" error="The Loan Date must be between the dates listed above in FHLB Advance Information." sqref="D43" xr:uid="{00000000-0002-0000-0000-00001A000000}">
      <formula1>J10</formula1>
      <formula2>L10</formula2>
    </dataValidation>
  </dataValidations>
  <pageMargins left="0.25" right="0.25" top="0.5" bottom="0.25" header="0.5" footer="0.5"/>
  <pageSetup scale="82" orientation="landscape" r:id="rId1"/>
  <headerFooter alignWithMargins="0"/>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errorTitle="State" error="Please enter the State." xr:uid="{00000000-0002-0000-0000-00001B000000}">
          <x14:formula1>
            <xm:f>AMIs!$M$1:$M$40</xm:f>
          </x14:formula1>
          <xm:sqref>I19:I43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B2:BI48"/>
  <sheetViews>
    <sheetView showGridLines="0" view="pageBreakPreview" zoomScale="89" zoomScaleNormal="100" workbookViewId="0">
      <selection activeCell="C6" sqref="C6"/>
    </sheetView>
  </sheetViews>
  <sheetFormatPr defaultRowHeight="13.2" x14ac:dyDescent="0.25"/>
  <cols>
    <col min="1" max="1" width="1.6640625" customWidth="1"/>
    <col min="2" max="2" width="4.44140625" customWidth="1"/>
    <col min="3" max="3" width="13.109375" customWidth="1"/>
    <col min="4" max="4" width="11.88671875" customWidth="1"/>
    <col min="5" max="5" width="15.44140625" bestFit="1" customWidth="1"/>
    <col min="6" max="6" width="18.5546875" customWidth="1"/>
    <col min="7" max="8" width="13.6640625" customWidth="1"/>
    <col min="9" max="9" width="6.33203125" bestFit="1" customWidth="1"/>
    <col min="10" max="10" width="11.6640625" customWidth="1"/>
    <col min="11" max="11" width="12.6640625" bestFit="1" customWidth="1"/>
    <col min="12" max="13" width="9.5546875" bestFit="1" customWidth="1"/>
    <col min="14" max="14" width="10.5546875" bestFit="1" customWidth="1"/>
    <col min="15" max="15" width="1.6640625" customWidth="1"/>
    <col min="16" max="16" width="14.44140625" customWidth="1"/>
    <col min="17" max="35" width="8.5546875" hidden="1" customWidth="1"/>
    <col min="36" max="57" width="8.6640625" hidden="1" customWidth="1"/>
    <col min="58" max="58" width="7.88671875" hidden="1" customWidth="1"/>
    <col min="59" max="59" width="6.6640625" style="82" hidden="1" customWidth="1"/>
    <col min="60" max="61" width="9.109375" hidden="1" customWidth="1"/>
  </cols>
  <sheetData>
    <row r="2" spans="2:61" ht="13.8" hidden="1" x14ac:dyDescent="0.25">
      <c r="C2" s="142" t="s">
        <v>248</v>
      </c>
      <c r="D2" s="143"/>
      <c r="E2" s="142" t="s">
        <v>249</v>
      </c>
      <c r="F2" s="143"/>
      <c r="AJ2" s="33"/>
      <c r="AK2" s="33"/>
      <c r="AL2" s="33"/>
      <c r="AM2" s="33"/>
      <c r="AN2" s="33"/>
      <c r="AO2" s="33"/>
      <c r="AP2" s="33"/>
      <c r="AQ2" s="33"/>
      <c r="AR2" s="33"/>
      <c r="AS2" s="33"/>
      <c r="AT2" s="33"/>
      <c r="AU2" s="33"/>
      <c r="AV2" s="33"/>
      <c r="AW2" s="33"/>
      <c r="AX2" s="33"/>
      <c r="AY2" s="33"/>
      <c r="AZ2" s="33"/>
      <c r="BA2" s="33"/>
      <c r="BB2" s="33"/>
      <c r="BC2" s="33"/>
      <c r="BD2" s="33"/>
      <c r="BE2" s="33"/>
    </row>
    <row r="3" spans="2:61" hidden="1" x14ac:dyDescent="0.25">
      <c r="C3" s="144" t="str">
        <f>IF(UnitList!J10="","",UnitList!J10)</f>
        <v/>
      </c>
      <c r="D3" s="144"/>
      <c r="E3" s="144" t="str">
        <f>IF(UnitList!L10="","",UnitList!L10)</f>
        <v/>
      </c>
      <c r="F3" s="144"/>
      <c r="AJ3" s="37"/>
      <c r="AK3" s="37"/>
      <c r="AL3" s="37"/>
      <c r="AM3" s="37"/>
      <c r="AN3" s="37"/>
      <c r="AO3" s="37"/>
      <c r="AP3" s="37"/>
      <c r="AQ3" s="37"/>
      <c r="AR3" s="37"/>
      <c r="AS3" s="37"/>
      <c r="AT3" s="37"/>
      <c r="AU3" s="37"/>
      <c r="AV3" s="37"/>
      <c r="AW3" s="37"/>
      <c r="AX3" s="37"/>
      <c r="AY3" s="37"/>
      <c r="AZ3" s="37"/>
      <c r="BA3" s="37"/>
      <c r="BB3" s="37"/>
      <c r="BC3" s="37"/>
      <c r="BD3" s="37"/>
      <c r="BE3" s="37"/>
    </row>
    <row r="4" spans="2:61" s="36" customFormat="1" ht="13.8" thickBot="1" x14ac:dyDescent="0.3">
      <c r="AJ4" s="37"/>
      <c r="AK4" s="37"/>
      <c r="AL4" s="37"/>
      <c r="AM4" s="37"/>
      <c r="AN4" s="37"/>
      <c r="AO4" s="37"/>
      <c r="AP4" s="37"/>
      <c r="AQ4" s="37"/>
      <c r="AR4" s="37"/>
      <c r="AS4" s="37"/>
      <c r="AT4" s="37"/>
      <c r="AU4" s="37"/>
      <c r="AV4" s="37"/>
      <c r="AW4" s="37"/>
      <c r="AX4" s="37"/>
      <c r="AY4" s="37"/>
      <c r="AZ4" s="37"/>
      <c r="BA4" s="37"/>
      <c r="BB4" s="37"/>
      <c r="BC4" s="37"/>
      <c r="BD4" s="37"/>
      <c r="BE4" s="37"/>
      <c r="BG4" s="83"/>
    </row>
    <row r="5" spans="2:61" s="11" customFormat="1" ht="28.2" thickBot="1" x14ac:dyDescent="0.3">
      <c r="B5" s="25" t="s">
        <v>232</v>
      </c>
      <c r="C5" s="26" t="s">
        <v>226</v>
      </c>
      <c r="D5" s="26" t="s">
        <v>227</v>
      </c>
      <c r="E5" s="39" t="s">
        <v>228</v>
      </c>
      <c r="F5" s="26" t="s">
        <v>0</v>
      </c>
      <c r="G5" s="26" t="s">
        <v>1</v>
      </c>
      <c r="H5" s="26" t="s">
        <v>233</v>
      </c>
      <c r="I5" s="26" t="s">
        <v>2</v>
      </c>
      <c r="J5" s="39" t="s">
        <v>229</v>
      </c>
      <c r="K5" s="39" t="s">
        <v>230</v>
      </c>
      <c r="L5" s="39" t="s">
        <v>7</v>
      </c>
      <c r="M5" s="39" t="s">
        <v>244</v>
      </c>
      <c r="N5" s="40" t="s">
        <v>231</v>
      </c>
      <c r="O5" s="56"/>
      <c r="Q5" s="16" t="s">
        <v>3</v>
      </c>
      <c r="R5" s="17" t="s">
        <v>223</v>
      </c>
      <c r="S5" s="17" t="s">
        <v>224</v>
      </c>
      <c r="T5" s="98" t="s">
        <v>260</v>
      </c>
      <c r="U5" s="17" t="s">
        <v>446</v>
      </c>
      <c r="V5" s="17" t="s">
        <v>675</v>
      </c>
      <c r="W5" s="17" t="s">
        <v>467</v>
      </c>
      <c r="X5" s="17" t="s">
        <v>447</v>
      </c>
      <c r="Y5" s="16" t="s">
        <v>1223</v>
      </c>
      <c r="Z5" s="17" t="s">
        <v>1224</v>
      </c>
      <c r="AA5" s="17" t="s">
        <v>1225</v>
      </c>
      <c r="AB5" s="98" t="s">
        <v>1226</v>
      </c>
      <c r="AC5" s="17" t="s">
        <v>1227</v>
      </c>
      <c r="AD5" s="17" t="s">
        <v>1228</v>
      </c>
      <c r="AE5" s="17" t="s">
        <v>1229</v>
      </c>
      <c r="AF5" s="17" t="s">
        <v>1230</v>
      </c>
      <c r="AG5" s="17" t="s">
        <v>1231</v>
      </c>
      <c r="AH5" s="17" t="s">
        <v>1232</v>
      </c>
      <c r="AI5" s="17" t="s">
        <v>1233</v>
      </c>
      <c r="AJ5" s="98" t="s">
        <v>1243</v>
      </c>
      <c r="AK5" s="98" t="s">
        <v>1242</v>
      </c>
      <c r="AL5" s="98" t="s">
        <v>1245</v>
      </c>
      <c r="AM5" s="98" t="s">
        <v>1244</v>
      </c>
      <c r="AN5" s="98" t="s">
        <v>1246</v>
      </c>
      <c r="AO5" s="98" t="s">
        <v>1247</v>
      </c>
      <c r="AP5" s="98" t="s">
        <v>1263</v>
      </c>
      <c r="AQ5" s="98" t="s">
        <v>1248</v>
      </c>
      <c r="AR5" s="98" t="s">
        <v>1249</v>
      </c>
      <c r="AS5" s="98" t="s">
        <v>1255</v>
      </c>
      <c r="AT5" s="98" t="s">
        <v>1250</v>
      </c>
      <c r="AU5" s="98" t="s">
        <v>1251</v>
      </c>
      <c r="AV5" s="98" t="s">
        <v>1252</v>
      </c>
      <c r="AW5" s="98" t="s">
        <v>1254</v>
      </c>
      <c r="AX5" s="98" t="s">
        <v>1253</v>
      </c>
      <c r="AY5" s="98" t="s">
        <v>1256</v>
      </c>
      <c r="AZ5" s="98" t="s">
        <v>1257</v>
      </c>
      <c r="BA5" s="98" t="s">
        <v>1258</v>
      </c>
      <c r="BB5" s="98" t="s">
        <v>1259</v>
      </c>
      <c r="BC5" s="98" t="s">
        <v>1260</v>
      </c>
      <c r="BD5" s="98" t="s">
        <v>1261</v>
      </c>
      <c r="BE5" s="98" t="s">
        <v>1262</v>
      </c>
      <c r="BF5" s="18" t="s">
        <v>225</v>
      </c>
      <c r="BH5" s="80" t="s">
        <v>232</v>
      </c>
      <c r="BI5" s="81" t="s">
        <v>254</v>
      </c>
    </row>
    <row r="6" spans="2:61" ht="15" customHeight="1" x14ac:dyDescent="0.25">
      <c r="B6" s="27">
        <v>26</v>
      </c>
      <c r="C6" s="30"/>
      <c r="D6" s="3"/>
      <c r="E6" s="4"/>
      <c r="F6" s="4"/>
      <c r="G6" s="4"/>
      <c r="H6" s="4"/>
      <c r="I6" s="5"/>
      <c r="J6" s="6">
        <v>0</v>
      </c>
      <c r="K6" s="5"/>
      <c r="L6" s="6">
        <v>0</v>
      </c>
      <c r="M6" s="13">
        <f t="shared" ref="M6:M30" si="0">BF6</f>
        <v>0</v>
      </c>
      <c r="N6" s="14" t="str">
        <f t="shared" ref="N6:N30" si="1">IF(OR(L6=0,M6=0),"",IF(L6&gt;M6,"N",IF(L6&lt;=M6,"Y","")))</f>
        <v/>
      </c>
      <c r="O6" s="55"/>
      <c r="P6" s="2"/>
      <c r="Q6" s="19" t="e">
        <f t="shared" ref="Q6:Q45" si="2">VLOOKUP($H6,Indiana2006115,5,FALSE)</f>
        <v>#N/A</v>
      </c>
      <c r="R6" s="1" t="e">
        <f t="shared" ref="R6:R45" si="3">VLOOKUP($H6,Michigan2006115,5,FALSE)</f>
        <v>#N/A</v>
      </c>
      <c r="S6" s="1" t="e">
        <f t="shared" ref="S6:S45" si="4">VLOOKUP($H6,Illinois2006115,5,FALSE)</f>
        <v>#N/A</v>
      </c>
      <c r="T6" s="1" t="e">
        <f t="shared" ref="T6:T45" si="5">VLOOKUP($H6,Kentucky2006115,5,FALSE)</f>
        <v>#N/A</v>
      </c>
      <c r="U6" s="1" t="e">
        <f t="shared" ref="U6:U45" si="6">VLOOKUP($H6,Wisconsin2006115,5,FALSE)</f>
        <v>#N/A</v>
      </c>
      <c r="V6" s="1" t="e">
        <f t="shared" ref="V6:V45" si="7">VLOOKUP($H6,Texas2006115,5,FALSE)</f>
        <v>#N/A</v>
      </c>
      <c r="W6" s="1" t="e">
        <f t="shared" ref="W6:W45" si="8">VLOOKUP($H6,Maryland2006115,5,FALSE)</f>
        <v>#N/A</v>
      </c>
      <c r="X6" s="1" t="e">
        <f t="shared" ref="X6:X45" si="9">VLOOKUP($H6,California2006115,5,FALSE)</f>
        <v>#N/A</v>
      </c>
      <c r="Y6" s="19" t="e">
        <f t="shared" ref="Y6:Y45" si="10">VLOOKUP($H6,Washington2006115,5,FALSE)</f>
        <v>#N/A</v>
      </c>
      <c r="Z6" s="1" t="e">
        <f t="shared" ref="Z6:Z45" si="11">VLOOKUP($H6,Virginia2006115,5,FALSE)</f>
        <v>#N/A</v>
      </c>
      <c r="AA6" s="1" t="e">
        <f t="shared" ref="AA6:AA45" si="12">VLOOKUP($H6,Utah2006115,5,FALSE)</f>
        <v>#N/A</v>
      </c>
      <c r="AB6" s="1" t="e">
        <f t="shared" ref="AB6:AB45" si="13">VLOOKUP($H6,Ohio2006115,5,FALSE)</f>
        <v>#N/A</v>
      </c>
      <c r="AC6" s="1" t="e">
        <f t="shared" ref="AC6:AC45" si="14">VLOOKUP($H6,NorthCarolina2006115,5,FALSE)</f>
        <v>#N/A</v>
      </c>
      <c r="AD6" s="1" t="e">
        <f t="shared" ref="AD6:AD45" si="15">VLOOKUP($H6,Minnesota2006115,5,FALSE)</f>
        <v>#N/A</v>
      </c>
      <c r="AE6" s="1" t="e">
        <f t="shared" ref="AE6:AE45" si="16">VLOOKUP($H6,Tennessee2006115,5,FALSE)</f>
        <v>#N/A</v>
      </c>
      <c r="AF6" s="1" t="e">
        <f t="shared" ref="AF6:AF45" si="17">VLOOKUP($H6,Florida2006115,5,FALSE)</f>
        <v>#N/A</v>
      </c>
      <c r="AG6" s="1" t="e">
        <f t="shared" ref="AG6:AG45" si="18">VLOOKUP($H6,Colorado2006115,5,FALSE)</f>
        <v>#N/A</v>
      </c>
      <c r="AH6" s="1" t="e">
        <f t="shared" ref="AH6:AH45" si="19">VLOOKUP($H6,Alabama2006115,5,FALSE)</f>
        <v>#N/A</v>
      </c>
      <c r="AI6" s="1" t="e">
        <f t="shared" ref="AI6:AI45" si="20">VLOOKUP($H6,Georgia2006115,5,FALSE)</f>
        <v>#N/A</v>
      </c>
      <c r="AJ6" s="105" t="e">
        <f t="shared" ref="AJ6:AJ45" si="21">VLOOKUP($H6,Arkansas2006115,5,FALSE)</f>
        <v>#N/A</v>
      </c>
      <c r="AK6" s="105" t="e">
        <f t="shared" ref="AK6:AK45" si="22">VLOOKUP($H6,Arizona2016115,5,FALSE)</f>
        <v>#N/A</v>
      </c>
      <c r="AL6" s="105" t="e">
        <f t="shared" ref="AL6:AL45" si="23">VLOOKUP($H6,Iowa2006115,5,FALSE)</f>
        <v>#N/A</v>
      </c>
      <c r="AM6" s="105" t="e">
        <f t="shared" ref="AM6:AM45" si="24">VLOOKUP($H6,Idaho2006115,5,FALSE)</f>
        <v>#N/A</v>
      </c>
      <c r="AN6" s="105" t="e">
        <f t="shared" ref="AN6:AN45" si="25">VLOOKUP($H6,Kansas2006115,5,FALSE)</f>
        <v>#N/A</v>
      </c>
      <c r="AO6" s="105" t="e">
        <f t="shared" ref="AO6:AO45" si="26">VLOOKUP($H6,Louisiana2006115,5,FALSE)</f>
        <v>#NAME?</v>
      </c>
      <c r="AP6" s="105" t="e">
        <f t="shared" ref="AP6:AP45" si="27">VLOOKUP($H6,Missouri2006115,5,FALSE)</f>
        <v>#N/A</v>
      </c>
      <c r="AQ6" s="105" t="e">
        <f t="shared" ref="AQ6:AQ45" si="28">VLOOKUP($H6,Mississippi2006115,5,FALSE)</f>
        <v>#N/A</v>
      </c>
      <c r="AR6" s="105" t="e">
        <f t="shared" ref="AR6:AR45" si="29">VLOOKUP($H6,Montana2006115,5,FALSE)</f>
        <v>#N/A</v>
      </c>
      <c r="AS6" s="105" t="e">
        <f t="shared" ref="AS6:AS45" si="30">VLOOKUP($H6,NorthDakota2006115,5,FALSE)</f>
        <v>#N/A</v>
      </c>
      <c r="AT6" s="105" t="e">
        <f t="shared" ref="AT6:AT45" si="31">VLOOKUP($H6,Nebraska2006115,5,FALSE)</f>
        <v>#N/A</v>
      </c>
      <c r="AU6" s="105" t="e">
        <f t="shared" ref="AU6:AU45" si="32">VLOOKUP($H6,Nevada2006115,5,FALSE)</f>
        <v>#N/A</v>
      </c>
      <c r="AV6" s="105" t="e">
        <f t="shared" ref="AV6:AV45" si="33">VLOOKUP($H6,NewJersey2006115,5,FALSE)</f>
        <v>#N/A</v>
      </c>
      <c r="AW6" s="105" t="e">
        <f t="shared" ref="AW6:AW45" si="34">VLOOKUP($H6,NewMexico2006115,5,FALSE)</f>
        <v>#N/A</v>
      </c>
      <c r="AX6" s="105" t="e">
        <f t="shared" ref="AX6:AX45" si="35">VLOOKUP($H6,NewYork2006115,5,FALSE)</f>
        <v>#N/A</v>
      </c>
      <c r="AY6" s="105" t="e">
        <f t="shared" ref="AY6:AY45" si="36">VLOOKUP($H6,Oklahoma2006115,5,FALSE)</f>
        <v>#N/A</v>
      </c>
      <c r="AZ6" s="105" t="e">
        <f t="shared" ref="AZ6:AZ45" si="37">VLOOKUP($H6,Oregon2006115,5,FALSE)</f>
        <v>#N/A</v>
      </c>
      <c r="BA6" s="105" t="e">
        <f t="shared" ref="BA6:BA45" si="38">VLOOKUP($H6,Pennsylvania2006115,5,FALSE)</f>
        <v>#N/A</v>
      </c>
      <c r="BB6" s="105" t="e">
        <f t="shared" ref="BB6:BB45" si="39">VLOOKUP($H6,SouthCarolina2006115,5,FALSE)</f>
        <v>#N/A</v>
      </c>
      <c r="BC6" s="105" t="e">
        <f t="shared" ref="BC6:BC45" si="40">VLOOKUP($H6,SouthDakota2006115,5,FALSE)</f>
        <v>#N/A</v>
      </c>
      <c r="BD6" s="105" t="e">
        <f t="shared" ref="BD6:BD45" si="41">VLOOKUP($H6,WestVirginia2006115,5,FALSE)</f>
        <v>#N/A</v>
      </c>
      <c r="BE6" s="105" t="e">
        <f t="shared" ref="BE6:BE45" si="42">VLOOKUP($H6,Wyoming2006115,5,FALSE)</f>
        <v>#N/A</v>
      </c>
      <c r="BF6" s="20">
        <f>IF(I6="IN",IF(ISERROR(Q6),0,Q6),IF(I6="MI",IF(ISERROR(R6),0,R6),IF(I6="IL",IF(ISERROR(S6),0,S6),IF(I6="KY",IF(ISERROR(T6),0,T6),IF(I6="WI",IF(ISERROR(U6),0,U6),IF(I6="TX",IF(ISERROR(V6),0,V6),IF(I6="CA",IF(ISERROR(X6),0,X6),IF(I6="MD",IF(ISERROR(W6),0,W6),IF(I6="WA",IF(ISERROR(Y6),0,Y6),IF(I6="VI",IF(ISERROR(Z6),0,Z6),IF(I6="UT",IF(ISERROR(AA6),0,AA6),IF(I6="OH",IF(ISERROR(AB6),0,AB6),IF(I6="NC",IF(ISERROR(AC6),0,AC6),IF(I6="MN",IF(ISERROR(AD6),0,AD6),IF(I6="TN",IF(ISERROR(AE6),0,AE6),IF(I6="FL",IF(ISERROR(AF6),0,AF6),IF(I6="CO",IF(ISERROR(AG6),0,AG6),IF(I6="AL",IF(ISERROR(AH6),0,AH6),IF(I6="GA",IF(ISERROR(AI6),0,AI6),IF(I6="AR",IF(ISERROR(AJ6),0,AJ6),IF(I6="AZ",IF(ISERROR(AK6),0,AK6),IF(I6="IA",IF(ISERROR(AL6),0,AL6),IF(I6="ID",IF(ISERROR(AM6),0,AM6),IF(I6="KS",IF(ISERROR(AN6),0,AN6),IF(I6="LA",IF(ISERROR(AO6),0,AO6),IF(I6="MO",IF(ISERROR(AP6),0,AP6),IF(I6="MS",IF(ISERROR(AQ6),0,AQ6),IF(I6="MT",IF(ISERROR(AR6),0,AR6),IF(I6="ND",IF(ISERROR(AS6),0,AS6),IF(I6="NE",IF(ISERROR(AT6),0,AT6),IF(I6="NV",IF(ISERROR(AU6),0,AU6),IF(I6="NJ",IF(ISERROR(AV6),0,AV6),IF(I6="NM",IF(ISERROR(AW6),0,AW6),IF(I6="NY",IF(ISERROR(AX6),0,AX6),IF(I6="OK",IF(ISERROR(AY6),0,AY6),IF(I6="OR",IF(ISERROR(AZ6),0,AZ6),IF(I6="PA",IF(ISERROR(BA6),0,BA6),IF(I6="SC",IF(ISERROR(BB6),0,BB6),IF(I6="SD",IF(ISERROR(BC6),0,BC6),IF(I6="WV",IF(ISERROR(BD6),0,BD6),IF(I6="WY",IF(ISERROR(BE6),0,BE6),0)))))))))))))))))))))))))))))))))))))))))</f>
        <v>0</v>
      </c>
      <c r="BG6"/>
      <c r="BH6" s="76">
        <f>IF(N6="Y",1,0)</f>
        <v>0</v>
      </c>
      <c r="BI6" s="77">
        <f>IF(N6="Y",J6,0)</f>
        <v>0</v>
      </c>
    </row>
    <row r="7" spans="2:61" ht="15" customHeight="1" x14ac:dyDescent="0.25">
      <c r="B7" s="28">
        <v>27</v>
      </c>
      <c r="C7" s="31"/>
      <c r="D7" s="7"/>
      <c r="E7" s="8"/>
      <c r="F7" s="8"/>
      <c r="G7" s="8"/>
      <c r="H7" s="8"/>
      <c r="I7" s="5"/>
      <c r="J7" s="10">
        <v>0</v>
      </c>
      <c r="K7" s="9"/>
      <c r="L7" s="10">
        <v>0</v>
      </c>
      <c r="M7" s="12">
        <f t="shared" si="0"/>
        <v>0</v>
      </c>
      <c r="N7" s="15" t="str">
        <f t="shared" si="1"/>
        <v/>
      </c>
      <c r="O7" s="55"/>
      <c r="P7" s="2"/>
      <c r="Q7" s="19" t="e">
        <f t="shared" si="2"/>
        <v>#N/A</v>
      </c>
      <c r="R7" s="1" t="e">
        <f t="shared" si="3"/>
        <v>#N/A</v>
      </c>
      <c r="S7" s="1" t="e">
        <f t="shared" si="4"/>
        <v>#N/A</v>
      </c>
      <c r="T7" s="1" t="e">
        <f t="shared" si="5"/>
        <v>#N/A</v>
      </c>
      <c r="U7" s="1" t="e">
        <f t="shared" si="6"/>
        <v>#N/A</v>
      </c>
      <c r="V7" s="1" t="e">
        <f t="shared" si="7"/>
        <v>#N/A</v>
      </c>
      <c r="W7" s="1" t="e">
        <f t="shared" si="8"/>
        <v>#N/A</v>
      </c>
      <c r="X7" s="1" t="e">
        <f t="shared" si="9"/>
        <v>#N/A</v>
      </c>
      <c r="Y7" s="19" t="e">
        <f t="shared" si="10"/>
        <v>#N/A</v>
      </c>
      <c r="Z7" s="1" t="e">
        <f t="shared" si="11"/>
        <v>#N/A</v>
      </c>
      <c r="AA7" s="1" t="e">
        <f t="shared" si="12"/>
        <v>#N/A</v>
      </c>
      <c r="AB7" s="1" t="e">
        <f t="shared" si="13"/>
        <v>#N/A</v>
      </c>
      <c r="AC7" s="1" t="e">
        <f t="shared" si="14"/>
        <v>#N/A</v>
      </c>
      <c r="AD7" s="1" t="e">
        <f t="shared" si="15"/>
        <v>#N/A</v>
      </c>
      <c r="AE7" s="1" t="e">
        <f t="shared" si="16"/>
        <v>#N/A</v>
      </c>
      <c r="AF7" s="1" t="e">
        <f t="shared" si="17"/>
        <v>#N/A</v>
      </c>
      <c r="AG7" s="1" t="e">
        <f t="shared" si="18"/>
        <v>#N/A</v>
      </c>
      <c r="AH7" s="1" t="e">
        <f t="shared" si="19"/>
        <v>#N/A</v>
      </c>
      <c r="AI7" s="1" t="e">
        <f t="shared" si="20"/>
        <v>#N/A</v>
      </c>
      <c r="AJ7" s="105" t="e">
        <f t="shared" si="21"/>
        <v>#N/A</v>
      </c>
      <c r="AK7" s="105" t="e">
        <f t="shared" si="22"/>
        <v>#N/A</v>
      </c>
      <c r="AL7" s="105" t="e">
        <f t="shared" si="23"/>
        <v>#N/A</v>
      </c>
      <c r="AM7" s="105" t="e">
        <f t="shared" si="24"/>
        <v>#N/A</v>
      </c>
      <c r="AN7" s="105" t="e">
        <f t="shared" si="25"/>
        <v>#N/A</v>
      </c>
      <c r="AO7" s="105" t="e">
        <f t="shared" si="26"/>
        <v>#NAME?</v>
      </c>
      <c r="AP7" s="105" t="e">
        <f t="shared" si="27"/>
        <v>#N/A</v>
      </c>
      <c r="AQ7" s="105" t="e">
        <f t="shared" si="28"/>
        <v>#N/A</v>
      </c>
      <c r="AR7" s="105" t="e">
        <f t="shared" si="29"/>
        <v>#N/A</v>
      </c>
      <c r="AS7" s="105" t="e">
        <f t="shared" si="30"/>
        <v>#N/A</v>
      </c>
      <c r="AT7" s="105" t="e">
        <f t="shared" si="31"/>
        <v>#N/A</v>
      </c>
      <c r="AU7" s="105" t="e">
        <f t="shared" si="32"/>
        <v>#N/A</v>
      </c>
      <c r="AV7" s="105" t="e">
        <f t="shared" si="33"/>
        <v>#N/A</v>
      </c>
      <c r="AW7" s="105" t="e">
        <f t="shared" si="34"/>
        <v>#N/A</v>
      </c>
      <c r="AX7" s="105" t="e">
        <f t="shared" si="35"/>
        <v>#N/A</v>
      </c>
      <c r="AY7" s="105" t="e">
        <f t="shared" si="36"/>
        <v>#N/A</v>
      </c>
      <c r="AZ7" s="105" t="e">
        <f t="shared" si="37"/>
        <v>#N/A</v>
      </c>
      <c r="BA7" s="105" t="e">
        <f t="shared" si="38"/>
        <v>#N/A</v>
      </c>
      <c r="BB7" s="105" t="e">
        <f t="shared" si="39"/>
        <v>#N/A</v>
      </c>
      <c r="BC7" s="105" t="e">
        <f t="shared" si="40"/>
        <v>#N/A</v>
      </c>
      <c r="BD7" s="105" t="e">
        <f t="shared" si="41"/>
        <v>#N/A</v>
      </c>
      <c r="BE7" s="105" t="e">
        <f t="shared" si="42"/>
        <v>#N/A</v>
      </c>
      <c r="BF7" s="20">
        <f t="shared" ref="BF7:BF45" si="43">IF(I7="IN",IF(ISERROR(Q7),0,Q7),IF(I7="MI",IF(ISERROR(R7),0,R7),IF(I7="IL",IF(ISERROR(S7),0,S7),IF(I7="KY",IF(ISERROR(T7),0,T7),IF(I7="WI",IF(ISERROR(U7),0,U7),IF(I7="TX",IF(ISERROR(V7),0,V7),IF(I7="CA",IF(ISERROR(X7),0,X7),IF(I7="MD",IF(ISERROR(W7),0,W7),IF(I7="WA",IF(ISERROR(Y7),0,Y7),IF(I7="VI",IF(ISERROR(Z7),0,Z7),IF(I7="UT",IF(ISERROR(AA7),0,AA7),IF(I7="OH",IF(ISERROR(AB7),0,AB7),IF(I7="NC",IF(ISERROR(AC7),0,AC7),IF(I7="MN",IF(ISERROR(AD7),0,AD7),IF(I7="TN",IF(ISERROR(AE7),0,AE7),IF(I7="FL",IF(ISERROR(AF7),0,AF7),IF(I7="CO",IF(ISERROR(AG7),0,AG7),IF(I7="AL",IF(ISERROR(AH7),0,AH7),IF(I7="GA",IF(ISERROR(AI7),0,AI7),IF(I7="AR",IF(ISERROR(AJ7),0,AJ7),IF(I7="AZ",IF(ISERROR(AK7),0,AK7),IF(I7="IA",IF(ISERROR(AL7),0,AL7),IF(I7="ID",IF(ISERROR(AM7),0,AM7),IF(I7="KS",IF(ISERROR(AN7),0,AN7),IF(I7="LA",IF(ISERROR(AO7),0,AO7),IF(I7="MO",IF(ISERROR(AP7),0,AP7),IF(I7="MS",IF(ISERROR(AQ7),0,AQ7),IF(I7="MT",IF(ISERROR(AR7),0,AR7),IF(I7="ND",IF(ISERROR(AS7),0,AS7),IF(I7="NE",IF(ISERROR(AT7),0,AT7),IF(I7="NV",IF(ISERROR(AU7),0,AU7),IF(I7="NJ",IF(ISERROR(AV7),0,AV7),IF(I7="NM",IF(ISERROR(AW7),0,AW7),IF(I7="NY",IF(ISERROR(AX7),0,AX7),IF(I7="OK",IF(ISERROR(AY7),0,AY7),IF(I7="OR",IF(ISERROR(AZ7),0,AZ7),IF(I7="PA",IF(ISERROR(BA7),0,BA7),IF(I7="SC",IF(ISERROR(BB7),0,BB7),IF(I7="SD",IF(ISERROR(BC7),0,BC7),IF(I7="WV",IF(ISERROR(BD7),0,BD7),IF(I7="WY",IF(ISERROR(BE7),0,BE7),0)))))))))))))))))))))))))))))))))))))))))</f>
        <v>0</v>
      </c>
      <c r="BG7"/>
      <c r="BH7" s="76">
        <f t="shared" ref="BH7:BH45" si="44">IF(N7="Y",1,0)</f>
        <v>0</v>
      </c>
      <c r="BI7" s="77">
        <f t="shared" ref="BI7:BI45" si="45">IF(N7="Y",J7,0)</f>
        <v>0</v>
      </c>
    </row>
    <row r="8" spans="2:61" ht="15" customHeight="1" x14ac:dyDescent="0.25">
      <c r="B8" s="28">
        <v>28</v>
      </c>
      <c r="C8" s="31"/>
      <c r="D8" s="7"/>
      <c r="E8" s="8"/>
      <c r="F8" s="8"/>
      <c r="G8" s="8"/>
      <c r="H8" s="8"/>
      <c r="I8" s="5"/>
      <c r="J8" s="10">
        <v>0</v>
      </c>
      <c r="K8" s="9"/>
      <c r="L8" s="10">
        <v>0</v>
      </c>
      <c r="M8" s="12">
        <f t="shared" si="0"/>
        <v>0</v>
      </c>
      <c r="N8" s="15" t="str">
        <f t="shared" si="1"/>
        <v/>
      </c>
      <c r="O8" s="55"/>
      <c r="P8" s="2"/>
      <c r="Q8" s="19" t="e">
        <f t="shared" si="2"/>
        <v>#N/A</v>
      </c>
      <c r="R8" s="1" t="e">
        <f t="shared" si="3"/>
        <v>#N/A</v>
      </c>
      <c r="S8" s="1" t="e">
        <f t="shared" si="4"/>
        <v>#N/A</v>
      </c>
      <c r="T8" s="1" t="e">
        <f t="shared" si="5"/>
        <v>#N/A</v>
      </c>
      <c r="U8" s="1" t="e">
        <f t="shared" si="6"/>
        <v>#N/A</v>
      </c>
      <c r="V8" s="1" t="e">
        <f t="shared" si="7"/>
        <v>#N/A</v>
      </c>
      <c r="W8" s="1" t="e">
        <f t="shared" si="8"/>
        <v>#N/A</v>
      </c>
      <c r="X8" s="1" t="e">
        <f t="shared" si="9"/>
        <v>#N/A</v>
      </c>
      <c r="Y8" s="19" t="e">
        <f t="shared" si="10"/>
        <v>#N/A</v>
      </c>
      <c r="Z8" s="1" t="e">
        <f t="shared" si="11"/>
        <v>#N/A</v>
      </c>
      <c r="AA8" s="1" t="e">
        <f t="shared" si="12"/>
        <v>#N/A</v>
      </c>
      <c r="AB8" s="1" t="e">
        <f t="shared" si="13"/>
        <v>#N/A</v>
      </c>
      <c r="AC8" s="1" t="e">
        <f t="shared" si="14"/>
        <v>#N/A</v>
      </c>
      <c r="AD8" s="1" t="e">
        <f t="shared" si="15"/>
        <v>#N/A</v>
      </c>
      <c r="AE8" s="1" t="e">
        <f t="shared" si="16"/>
        <v>#N/A</v>
      </c>
      <c r="AF8" s="1" t="e">
        <f t="shared" si="17"/>
        <v>#N/A</v>
      </c>
      <c r="AG8" s="1" t="e">
        <f t="shared" si="18"/>
        <v>#N/A</v>
      </c>
      <c r="AH8" s="1" t="e">
        <f t="shared" si="19"/>
        <v>#N/A</v>
      </c>
      <c r="AI8" s="1" t="e">
        <f t="shared" si="20"/>
        <v>#N/A</v>
      </c>
      <c r="AJ8" s="105" t="e">
        <f t="shared" si="21"/>
        <v>#N/A</v>
      </c>
      <c r="AK8" s="105" t="e">
        <f t="shared" si="22"/>
        <v>#N/A</v>
      </c>
      <c r="AL8" s="105" t="e">
        <f t="shared" si="23"/>
        <v>#N/A</v>
      </c>
      <c r="AM8" s="105" t="e">
        <f t="shared" si="24"/>
        <v>#N/A</v>
      </c>
      <c r="AN8" s="105" t="e">
        <f t="shared" si="25"/>
        <v>#N/A</v>
      </c>
      <c r="AO8" s="105" t="e">
        <f t="shared" si="26"/>
        <v>#NAME?</v>
      </c>
      <c r="AP8" s="105" t="e">
        <f t="shared" si="27"/>
        <v>#N/A</v>
      </c>
      <c r="AQ8" s="105" t="e">
        <f t="shared" si="28"/>
        <v>#N/A</v>
      </c>
      <c r="AR8" s="105" t="e">
        <f t="shared" si="29"/>
        <v>#N/A</v>
      </c>
      <c r="AS8" s="105" t="e">
        <f t="shared" si="30"/>
        <v>#N/A</v>
      </c>
      <c r="AT8" s="105" t="e">
        <f t="shared" si="31"/>
        <v>#N/A</v>
      </c>
      <c r="AU8" s="105" t="e">
        <f t="shared" si="32"/>
        <v>#N/A</v>
      </c>
      <c r="AV8" s="105" t="e">
        <f t="shared" si="33"/>
        <v>#N/A</v>
      </c>
      <c r="AW8" s="105" t="e">
        <f t="shared" si="34"/>
        <v>#N/A</v>
      </c>
      <c r="AX8" s="105" t="e">
        <f t="shared" si="35"/>
        <v>#N/A</v>
      </c>
      <c r="AY8" s="105" t="e">
        <f t="shared" si="36"/>
        <v>#N/A</v>
      </c>
      <c r="AZ8" s="105" t="e">
        <f t="shared" si="37"/>
        <v>#N/A</v>
      </c>
      <c r="BA8" s="105" t="e">
        <f t="shared" si="38"/>
        <v>#N/A</v>
      </c>
      <c r="BB8" s="105" t="e">
        <f t="shared" si="39"/>
        <v>#N/A</v>
      </c>
      <c r="BC8" s="105" t="e">
        <f t="shared" si="40"/>
        <v>#N/A</v>
      </c>
      <c r="BD8" s="105" t="e">
        <f t="shared" si="41"/>
        <v>#N/A</v>
      </c>
      <c r="BE8" s="105" t="e">
        <f t="shared" si="42"/>
        <v>#N/A</v>
      </c>
      <c r="BF8" s="20">
        <f t="shared" si="43"/>
        <v>0</v>
      </c>
      <c r="BG8"/>
      <c r="BH8" s="76">
        <f t="shared" si="44"/>
        <v>0</v>
      </c>
      <c r="BI8" s="77">
        <f t="shared" si="45"/>
        <v>0</v>
      </c>
    </row>
    <row r="9" spans="2:61" ht="15" customHeight="1" x14ac:dyDescent="0.25">
      <c r="B9" s="28">
        <v>29</v>
      </c>
      <c r="C9" s="31"/>
      <c r="D9" s="7"/>
      <c r="E9" s="8"/>
      <c r="F9" s="8"/>
      <c r="G9" s="8"/>
      <c r="H9" s="8"/>
      <c r="I9" s="5"/>
      <c r="J9" s="10">
        <v>0</v>
      </c>
      <c r="K9" s="9"/>
      <c r="L9" s="10">
        <v>0</v>
      </c>
      <c r="M9" s="12">
        <f t="shared" si="0"/>
        <v>0</v>
      </c>
      <c r="N9" s="15" t="str">
        <f t="shared" si="1"/>
        <v/>
      </c>
      <c r="O9" s="55"/>
      <c r="P9" s="2"/>
      <c r="Q9" s="19" t="e">
        <f t="shared" si="2"/>
        <v>#N/A</v>
      </c>
      <c r="R9" s="1" t="e">
        <f t="shared" si="3"/>
        <v>#N/A</v>
      </c>
      <c r="S9" s="1" t="e">
        <f t="shared" si="4"/>
        <v>#N/A</v>
      </c>
      <c r="T9" s="1" t="e">
        <f t="shared" si="5"/>
        <v>#N/A</v>
      </c>
      <c r="U9" s="1" t="e">
        <f t="shared" si="6"/>
        <v>#N/A</v>
      </c>
      <c r="V9" s="1" t="e">
        <f t="shared" si="7"/>
        <v>#N/A</v>
      </c>
      <c r="W9" s="1" t="e">
        <f t="shared" si="8"/>
        <v>#N/A</v>
      </c>
      <c r="X9" s="1" t="e">
        <f t="shared" si="9"/>
        <v>#N/A</v>
      </c>
      <c r="Y9" s="19" t="e">
        <f t="shared" si="10"/>
        <v>#N/A</v>
      </c>
      <c r="Z9" s="1" t="e">
        <f t="shared" si="11"/>
        <v>#N/A</v>
      </c>
      <c r="AA9" s="1" t="e">
        <f t="shared" si="12"/>
        <v>#N/A</v>
      </c>
      <c r="AB9" s="1" t="e">
        <f t="shared" si="13"/>
        <v>#N/A</v>
      </c>
      <c r="AC9" s="1" t="e">
        <f t="shared" si="14"/>
        <v>#N/A</v>
      </c>
      <c r="AD9" s="1" t="e">
        <f t="shared" si="15"/>
        <v>#N/A</v>
      </c>
      <c r="AE9" s="1" t="e">
        <f t="shared" si="16"/>
        <v>#N/A</v>
      </c>
      <c r="AF9" s="1" t="e">
        <f t="shared" si="17"/>
        <v>#N/A</v>
      </c>
      <c r="AG9" s="1" t="e">
        <f t="shared" si="18"/>
        <v>#N/A</v>
      </c>
      <c r="AH9" s="1" t="e">
        <f t="shared" si="19"/>
        <v>#N/A</v>
      </c>
      <c r="AI9" s="1" t="e">
        <f t="shared" si="20"/>
        <v>#N/A</v>
      </c>
      <c r="AJ9" s="105" t="e">
        <f t="shared" si="21"/>
        <v>#N/A</v>
      </c>
      <c r="AK9" s="105" t="e">
        <f t="shared" si="22"/>
        <v>#N/A</v>
      </c>
      <c r="AL9" s="105" t="e">
        <f t="shared" si="23"/>
        <v>#N/A</v>
      </c>
      <c r="AM9" s="105" t="e">
        <f t="shared" si="24"/>
        <v>#N/A</v>
      </c>
      <c r="AN9" s="105" t="e">
        <f t="shared" si="25"/>
        <v>#N/A</v>
      </c>
      <c r="AO9" s="105" t="e">
        <f t="shared" si="26"/>
        <v>#NAME?</v>
      </c>
      <c r="AP9" s="105" t="e">
        <f t="shared" si="27"/>
        <v>#N/A</v>
      </c>
      <c r="AQ9" s="105" t="e">
        <f t="shared" si="28"/>
        <v>#N/A</v>
      </c>
      <c r="AR9" s="105" t="e">
        <f t="shared" si="29"/>
        <v>#N/A</v>
      </c>
      <c r="AS9" s="105" t="e">
        <f t="shared" si="30"/>
        <v>#N/A</v>
      </c>
      <c r="AT9" s="105" t="e">
        <f t="shared" si="31"/>
        <v>#N/A</v>
      </c>
      <c r="AU9" s="105" t="e">
        <f t="shared" si="32"/>
        <v>#N/A</v>
      </c>
      <c r="AV9" s="105" t="e">
        <f t="shared" si="33"/>
        <v>#N/A</v>
      </c>
      <c r="AW9" s="105" t="e">
        <f t="shared" si="34"/>
        <v>#N/A</v>
      </c>
      <c r="AX9" s="105" t="e">
        <f t="shared" si="35"/>
        <v>#N/A</v>
      </c>
      <c r="AY9" s="105" t="e">
        <f t="shared" si="36"/>
        <v>#N/A</v>
      </c>
      <c r="AZ9" s="105" t="e">
        <f t="shared" si="37"/>
        <v>#N/A</v>
      </c>
      <c r="BA9" s="105" t="e">
        <f t="shared" si="38"/>
        <v>#N/A</v>
      </c>
      <c r="BB9" s="105" t="e">
        <f t="shared" si="39"/>
        <v>#N/A</v>
      </c>
      <c r="BC9" s="105" t="e">
        <f t="shared" si="40"/>
        <v>#N/A</v>
      </c>
      <c r="BD9" s="105" t="e">
        <f t="shared" si="41"/>
        <v>#N/A</v>
      </c>
      <c r="BE9" s="105" t="e">
        <f t="shared" si="42"/>
        <v>#N/A</v>
      </c>
      <c r="BF9" s="20">
        <f t="shared" si="43"/>
        <v>0</v>
      </c>
      <c r="BG9"/>
      <c r="BH9" s="76">
        <f t="shared" si="44"/>
        <v>0</v>
      </c>
      <c r="BI9" s="77">
        <f t="shared" si="45"/>
        <v>0</v>
      </c>
    </row>
    <row r="10" spans="2:61" ht="15" customHeight="1" x14ac:dyDescent="0.25">
      <c r="B10" s="28">
        <v>30</v>
      </c>
      <c r="C10" s="31"/>
      <c r="D10" s="7"/>
      <c r="E10" s="8"/>
      <c r="F10" s="8"/>
      <c r="G10" s="8"/>
      <c r="H10" s="8"/>
      <c r="I10" s="5"/>
      <c r="J10" s="10">
        <v>0</v>
      </c>
      <c r="K10" s="9"/>
      <c r="L10" s="10">
        <v>0</v>
      </c>
      <c r="M10" s="12">
        <f t="shared" si="0"/>
        <v>0</v>
      </c>
      <c r="N10" s="15" t="str">
        <f t="shared" si="1"/>
        <v/>
      </c>
      <c r="O10" s="55"/>
      <c r="P10" s="2"/>
      <c r="Q10" s="19" t="e">
        <f t="shared" si="2"/>
        <v>#N/A</v>
      </c>
      <c r="R10" s="1" t="e">
        <f t="shared" si="3"/>
        <v>#N/A</v>
      </c>
      <c r="S10" s="1" t="e">
        <f t="shared" si="4"/>
        <v>#N/A</v>
      </c>
      <c r="T10" s="1" t="e">
        <f t="shared" si="5"/>
        <v>#N/A</v>
      </c>
      <c r="U10" s="1" t="e">
        <f t="shared" si="6"/>
        <v>#N/A</v>
      </c>
      <c r="V10" s="1" t="e">
        <f t="shared" si="7"/>
        <v>#N/A</v>
      </c>
      <c r="W10" s="1" t="e">
        <f t="shared" si="8"/>
        <v>#N/A</v>
      </c>
      <c r="X10" s="1" t="e">
        <f t="shared" si="9"/>
        <v>#N/A</v>
      </c>
      <c r="Y10" s="19" t="e">
        <f t="shared" si="10"/>
        <v>#N/A</v>
      </c>
      <c r="Z10" s="1" t="e">
        <f t="shared" si="11"/>
        <v>#N/A</v>
      </c>
      <c r="AA10" s="1" t="e">
        <f t="shared" si="12"/>
        <v>#N/A</v>
      </c>
      <c r="AB10" s="1" t="e">
        <f t="shared" si="13"/>
        <v>#N/A</v>
      </c>
      <c r="AC10" s="1" t="e">
        <f t="shared" si="14"/>
        <v>#N/A</v>
      </c>
      <c r="AD10" s="1" t="e">
        <f t="shared" si="15"/>
        <v>#N/A</v>
      </c>
      <c r="AE10" s="1" t="e">
        <f t="shared" si="16"/>
        <v>#N/A</v>
      </c>
      <c r="AF10" s="1" t="e">
        <f t="shared" si="17"/>
        <v>#N/A</v>
      </c>
      <c r="AG10" s="1" t="e">
        <f t="shared" si="18"/>
        <v>#N/A</v>
      </c>
      <c r="AH10" s="1" t="e">
        <f t="shared" si="19"/>
        <v>#N/A</v>
      </c>
      <c r="AI10" s="1" t="e">
        <f t="shared" si="20"/>
        <v>#N/A</v>
      </c>
      <c r="AJ10" s="105" t="e">
        <f t="shared" si="21"/>
        <v>#N/A</v>
      </c>
      <c r="AK10" s="105" t="e">
        <f t="shared" si="22"/>
        <v>#N/A</v>
      </c>
      <c r="AL10" s="105" t="e">
        <f t="shared" si="23"/>
        <v>#N/A</v>
      </c>
      <c r="AM10" s="105" t="e">
        <f t="shared" si="24"/>
        <v>#N/A</v>
      </c>
      <c r="AN10" s="105" t="e">
        <f t="shared" si="25"/>
        <v>#N/A</v>
      </c>
      <c r="AO10" s="105" t="e">
        <f t="shared" si="26"/>
        <v>#NAME?</v>
      </c>
      <c r="AP10" s="105" t="e">
        <f t="shared" si="27"/>
        <v>#N/A</v>
      </c>
      <c r="AQ10" s="105" t="e">
        <f t="shared" si="28"/>
        <v>#N/A</v>
      </c>
      <c r="AR10" s="105" t="e">
        <f t="shared" si="29"/>
        <v>#N/A</v>
      </c>
      <c r="AS10" s="105" t="e">
        <f t="shared" si="30"/>
        <v>#N/A</v>
      </c>
      <c r="AT10" s="105" t="e">
        <f t="shared" si="31"/>
        <v>#N/A</v>
      </c>
      <c r="AU10" s="105" t="e">
        <f t="shared" si="32"/>
        <v>#N/A</v>
      </c>
      <c r="AV10" s="105" t="e">
        <f t="shared" si="33"/>
        <v>#N/A</v>
      </c>
      <c r="AW10" s="105" t="e">
        <f t="shared" si="34"/>
        <v>#N/A</v>
      </c>
      <c r="AX10" s="105" t="e">
        <f t="shared" si="35"/>
        <v>#N/A</v>
      </c>
      <c r="AY10" s="105" t="e">
        <f t="shared" si="36"/>
        <v>#N/A</v>
      </c>
      <c r="AZ10" s="105" t="e">
        <f t="shared" si="37"/>
        <v>#N/A</v>
      </c>
      <c r="BA10" s="105" t="e">
        <f t="shared" si="38"/>
        <v>#N/A</v>
      </c>
      <c r="BB10" s="105" t="e">
        <f t="shared" si="39"/>
        <v>#N/A</v>
      </c>
      <c r="BC10" s="105" t="e">
        <f t="shared" si="40"/>
        <v>#N/A</v>
      </c>
      <c r="BD10" s="105" t="e">
        <f t="shared" si="41"/>
        <v>#N/A</v>
      </c>
      <c r="BE10" s="105" t="e">
        <f t="shared" si="42"/>
        <v>#N/A</v>
      </c>
      <c r="BF10" s="20">
        <f t="shared" si="43"/>
        <v>0</v>
      </c>
      <c r="BG10"/>
      <c r="BH10" s="76">
        <f t="shared" si="44"/>
        <v>0</v>
      </c>
      <c r="BI10" s="77">
        <f t="shared" si="45"/>
        <v>0</v>
      </c>
    </row>
    <row r="11" spans="2:61" ht="15" customHeight="1" x14ac:dyDescent="0.25">
      <c r="B11" s="28">
        <v>31</v>
      </c>
      <c r="C11" s="31"/>
      <c r="D11" s="7"/>
      <c r="E11" s="8"/>
      <c r="F11" s="8"/>
      <c r="G11" s="8"/>
      <c r="H11" s="8"/>
      <c r="I11" s="5"/>
      <c r="J11" s="10">
        <v>0</v>
      </c>
      <c r="K11" s="9"/>
      <c r="L11" s="10">
        <v>0</v>
      </c>
      <c r="M11" s="12">
        <f t="shared" si="0"/>
        <v>0</v>
      </c>
      <c r="N11" s="15" t="str">
        <f t="shared" si="1"/>
        <v/>
      </c>
      <c r="O11" s="55"/>
      <c r="P11" s="2"/>
      <c r="Q11" s="19" t="e">
        <f t="shared" si="2"/>
        <v>#N/A</v>
      </c>
      <c r="R11" s="1" t="e">
        <f t="shared" si="3"/>
        <v>#N/A</v>
      </c>
      <c r="S11" s="1" t="e">
        <f t="shared" si="4"/>
        <v>#N/A</v>
      </c>
      <c r="T11" s="1" t="e">
        <f t="shared" si="5"/>
        <v>#N/A</v>
      </c>
      <c r="U11" s="1" t="e">
        <f t="shared" si="6"/>
        <v>#N/A</v>
      </c>
      <c r="V11" s="1" t="e">
        <f t="shared" si="7"/>
        <v>#N/A</v>
      </c>
      <c r="W11" s="1" t="e">
        <f t="shared" si="8"/>
        <v>#N/A</v>
      </c>
      <c r="X11" s="1" t="e">
        <f t="shared" si="9"/>
        <v>#N/A</v>
      </c>
      <c r="Y11" s="19" t="e">
        <f t="shared" si="10"/>
        <v>#N/A</v>
      </c>
      <c r="Z11" s="1" t="e">
        <f t="shared" si="11"/>
        <v>#N/A</v>
      </c>
      <c r="AA11" s="1" t="e">
        <f t="shared" si="12"/>
        <v>#N/A</v>
      </c>
      <c r="AB11" s="1" t="e">
        <f t="shared" si="13"/>
        <v>#N/A</v>
      </c>
      <c r="AC11" s="1" t="e">
        <f t="shared" si="14"/>
        <v>#N/A</v>
      </c>
      <c r="AD11" s="1" t="e">
        <f t="shared" si="15"/>
        <v>#N/A</v>
      </c>
      <c r="AE11" s="1" t="e">
        <f t="shared" si="16"/>
        <v>#N/A</v>
      </c>
      <c r="AF11" s="1" t="e">
        <f t="shared" si="17"/>
        <v>#N/A</v>
      </c>
      <c r="AG11" s="1" t="e">
        <f t="shared" si="18"/>
        <v>#N/A</v>
      </c>
      <c r="AH11" s="1" t="e">
        <f t="shared" si="19"/>
        <v>#N/A</v>
      </c>
      <c r="AI11" s="1" t="e">
        <f t="shared" si="20"/>
        <v>#N/A</v>
      </c>
      <c r="AJ11" s="105" t="e">
        <f t="shared" si="21"/>
        <v>#N/A</v>
      </c>
      <c r="AK11" s="105" t="e">
        <f t="shared" si="22"/>
        <v>#N/A</v>
      </c>
      <c r="AL11" s="105" t="e">
        <f t="shared" si="23"/>
        <v>#N/A</v>
      </c>
      <c r="AM11" s="105" t="e">
        <f t="shared" si="24"/>
        <v>#N/A</v>
      </c>
      <c r="AN11" s="105" t="e">
        <f t="shared" si="25"/>
        <v>#N/A</v>
      </c>
      <c r="AO11" s="105" t="e">
        <f t="shared" si="26"/>
        <v>#NAME?</v>
      </c>
      <c r="AP11" s="105" t="e">
        <f t="shared" si="27"/>
        <v>#N/A</v>
      </c>
      <c r="AQ11" s="105" t="e">
        <f t="shared" si="28"/>
        <v>#N/A</v>
      </c>
      <c r="AR11" s="105" t="e">
        <f t="shared" si="29"/>
        <v>#N/A</v>
      </c>
      <c r="AS11" s="105" t="e">
        <f t="shared" si="30"/>
        <v>#N/A</v>
      </c>
      <c r="AT11" s="105" t="e">
        <f t="shared" si="31"/>
        <v>#N/A</v>
      </c>
      <c r="AU11" s="105" t="e">
        <f t="shared" si="32"/>
        <v>#N/A</v>
      </c>
      <c r="AV11" s="105" t="e">
        <f t="shared" si="33"/>
        <v>#N/A</v>
      </c>
      <c r="AW11" s="105" t="e">
        <f t="shared" si="34"/>
        <v>#N/A</v>
      </c>
      <c r="AX11" s="105" t="e">
        <f t="shared" si="35"/>
        <v>#N/A</v>
      </c>
      <c r="AY11" s="105" t="e">
        <f t="shared" si="36"/>
        <v>#N/A</v>
      </c>
      <c r="AZ11" s="105" t="e">
        <f t="shared" si="37"/>
        <v>#N/A</v>
      </c>
      <c r="BA11" s="105" t="e">
        <f t="shared" si="38"/>
        <v>#N/A</v>
      </c>
      <c r="BB11" s="105" t="e">
        <f t="shared" si="39"/>
        <v>#N/A</v>
      </c>
      <c r="BC11" s="105" t="e">
        <f t="shared" si="40"/>
        <v>#N/A</v>
      </c>
      <c r="BD11" s="105" t="e">
        <f t="shared" si="41"/>
        <v>#N/A</v>
      </c>
      <c r="BE11" s="105" t="e">
        <f t="shared" si="42"/>
        <v>#N/A</v>
      </c>
      <c r="BF11" s="20">
        <f t="shared" si="43"/>
        <v>0</v>
      </c>
      <c r="BG11"/>
      <c r="BH11" s="76">
        <f t="shared" si="44"/>
        <v>0</v>
      </c>
      <c r="BI11" s="77">
        <f t="shared" si="45"/>
        <v>0</v>
      </c>
    </row>
    <row r="12" spans="2:61" ht="15" customHeight="1" x14ac:dyDescent="0.25">
      <c r="B12" s="28">
        <v>32</v>
      </c>
      <c r="C12" s="31"/>
      <c r="D12" s="7"/>
      <c r="E12" s="8"/>
      <c r="F12" s="8"/>
      <c r="G12" s="8"/>
      <c r="H12" s="8"/>
      <c r="I12" s="5"/>
      <c r="J12" s="10">
        <v>0</v>
      </c>
      <c r="K12" s="9"/>
      <c r="L12" s="10">
        <v>0</v>
      </c>
      <c r="M12" s="12">
        <f t="shared" si="0"/>
        <v>0</v>
      </c>
      <c r="N12" s="15" t="str">
        <f t="shared" si="1"/>
        <v/>
      </c>
      <c r="O12" s="55"/>
      <c r="P12" s="2"/>
      <c r="Q12" s="19" t="e">
        <f t="shared" si="2"/>
        <v>#N/A</v>
      </c>
      <c r="R12" s="1" t="e">
        <f t="shared" si="3"/>
        <v>#N/A</v>
      </c>
      <c r="S12" s="1" t="e">
        <f t="shared" si="4"/>
        <v>#N/A</v>
      </c>
      <c r="T12" s="1" t="e">
        <f t="shared" si="5"/>
        <v>#N/A</v>
      </c>
      <c r="U12" s="1" t="e">
        <f t="shared" si="6"/>
        <v>#N/A</v>
      </c>
      <c r="V12" s="1" t="e">
        <f t="shared" si="7"/>
        <v>#N/A</v>
      </c>
      <c r="W12" s="1" t="e">
        <f t="shared" si="8"/>
        <v>#N/A</v>
      </c>
      <c r="X12" s="1" t="e">
        <f t="shared" si="9"/>
        <v>#N/A</v>
      </c>
      <c r="Y12" s="19" t="e">
        <f t="shared" si="10"/>
        <v>#N/A</v>
      </c>
      <c r="Z12" s="1" t="e">
        <f t="shared" si="11"/>
        <v>#N/A</v>
      </c>
      <c r="AA12" s="1" t="e">
        <f t="shared" si="12"/>
        <v>#N/A</v>
      </c>
      <c r="AB12" s="1" t="e">
        <f t="shared" si="13"/>
        <v>#N/A</v>
      </c>
      <c r="AC12" s="1" t="e">
        <f t="shared" si="14"/>
        <v>#N/A</v>
      </c>
      <c r="AD12" s="1" t="e">
        <f t="shared" si="15"/>
        <v>#N/A</v>
      </c>
      <c r="AE12" s="1" t="e">
        <f t="shared" si="16"/>
        <v>#N/A</v>
      </c>
      <c r="AF12" s="1" t="e">
        <f t="shared" si="17"/>
        <v>#N/A</v>
      </c>
      <c r="AG12" s="1" t="e">
        <f t="shared" si="18"/>
        <v>#N/A</v>
      </c>
      <c r="AH12" s="1" t="e">
        <f t="shared" si="19"/>
        <v>#N/A</v>
      </c>
      <c r="AI12" s="1" t="e">
        <f t="shared" si="20"/>
        <v>#N/A</v>
      </c>
      <c r="AJ12" s="105" t="e">
        <f t="shared" si="21"/>
        <v>#N/A</v>
      </c>
      <c r="AK12" s="105" t="e">
        <f t="shared" si="22"/>
        <v>#N/A</v>
      </c>
      <c r="AL12" s="105" t="e">
        <f t="shared" si="23"/>
        <v>#N/A</v>
      </c>
      <c r="AM12" s="105" t="e">
        <f t="shared" si="24"/>
        <v>#N/A</v>
      </c>
      <c r="AN12" s="105" t="e">
        <f t="shared" si="25"/>
        <v>#N/A</v>
      </c>
      <c r="AO12" s="105" t="e">
        <f t="shared" si="26"/>
        <v>#NAME?</v>
      </c>
      <c r="AP12" s="105" t="e">
        <f t="shared" si="27"/>
        <v>#N/A</v>
      </c>
      <c r="AQ12" s="105" t="e">
        <f t="shared" si="28"/>
        <v>#N/A</v>
      </c>
      <c r="AR12" s="105" t="e">
        <f t="shared" si="29"/>
        <v>#N/A</v>
      </c>
      <c r="AS12" s="105" t="e">
        <f t="shared" si="30"/>
        <v>#N/A</v>
      </c>
      <c r="AT12" s="105" t="e">
        <f t="shared" si="31"/>
        <v>#N/A</v>
      </c>
      <c r="AU12" s="105" t="e">
        <f t="shared" si="32"/>
        <v>#N/A</v>
      </c>
      <c r="AV12" s="105" t="e">
        <f t="shared" si="33"/>
        <v>#N/A</v>
      </c>
      <c r="AW12" s="105" t="e">
        <f t="shared" si="34"/>
        <v>#N/A</v>
      </c>
      <c r="AX12" s="105" t="e">
        <f t="shared" si="35"/>
        <v>#N/A</v>
      </c>
      <c r="AY12" s="105" t="e">
        <f t="shared" si="36"/>
        <v>#N/A</v>
      </c>
      <c r="AZ12" s="105" t="e">
        <f t="shared" si="37"/>
        <v>#N/A</v>
      </c>
      <c r="BA12" s="105" t="e">
        <f t="shared" si="38"/>
        <v>#N/A</v>
      </c>
      <c r="BB12" s="105" t="e">
        <f t="shared" si="39"/>
        <v>#N/A</v>
      </c>
      <c r="BC12" s="105" t="e">
        <f t="shared" si="40"/>
        <v>#N/A</v>
      </c>
      <c r="BD12" s="105" t="e">
        <f t="shared" si="41"/>
        <v>#N/A</v>
      </c>
      <c r="BE12" s="105" t="e">
        <f t="shared" si="42"/>
        <v>#N/A</v>
      </c>
      <c r="BF12" s="20">
        <f t="shared" si="43"/>
        <v>0</v>
      </c>
      <c r="BG12"/>
      <c r="BH12" s="76">
        <f t="shared" si="44"/>
        <v>0</v>
      </c>
      <c r="BI12" s="77">
        <f t="shared" si="45"/>
        <v>0</v>
      </c>
    </row>
    <row r="13" spans="2:61" ht="15" customHeight="1" x14ac:dyDescent="0.25">
      <c r="B13" s="28">
        <v>33</v>
      </c>
      <c r="C13" s="31"/>
      <c r="D13" s="7"/>
      <c r="E13" s="8"/>
      <c r="F13" s="8"/>
      <c r="G13" s="8"/>
      <c r="H13" s="8"/>
      <c r="I13" s="5"/>
      <c r="J13" s="10">
        <v>0</v>
      </c>
      <c r="K13" s="9"/>
      <c r="L13" s="10">
        <v>0</v>
      </c>
      <c r="M13" s="12">
        <f t="shared" si="0"/>
        <v>0</v>
      </c>
      <c r="N13" s="15" t="str">
        <f t="shared" si="1"/>
        <v/>
      </c>
      <c r="O13" s="55"/>
      <c r="P13" s="2"/>
      <c r="Q13" s="19" t="e">
        <f t="shared" si="2"/>
        <v>#N/A</v>
      </c>
      <c r="R13" s="1" t="e">
        <f t="shared" si="3"/>
        <v>#N/A</v>
      </c>
      <c r="S13" s="1" t="e">
        <f t="shared" si="4"/>
        <v>#N/A</v>
      </c>
      <c r="T13" s="1" t="e">
        <f t="shared" si="5"/>
        <v>#N/A</v>
      </c>
      <c r="U13" s="1" t="e">
        <f t="shared" si="6"/>
        <v>#N/A</v>
      </c>
      <c r="V13" s="1" t="e">
        <f t="shared" si="7"/>
        <v>#N/A</v>
      </c>
      <c r="W13" s="1" t="e">
        <f t="shared" si="8"/>
        <v>#N/A</v>
      </c>
      <c r="X13" s="1" t="e">
        <f t="shared" si="9"/>
        <v>#N/A</v>
      </c>
      <c r="Y13" s="19" t="e">
        <f t="shared" si="10"/>
        <v>#N/A</v>
      </c>
      <c r="Z13" s="1" t="e">
        <f t="shared" si="11"/>
        <v>#N/A</v>
      </c>
      <c r="AA13" s="1" t="e">
        <f t="shared" si="12"/>
        <v>#N/A</v>
      </c>
      <c r="AB13" s="1" t="e">
        <f t="shared" si="13"/>
        <v>#N/A</v>
      </c>
      <c r="AC13" s="1" t="e">
        <f t="shared" si="14"/>
        <v>#N/A</v>
      </c>
      <c r="AD13" s="1" t="e">
        <f t="shared" si="15"/>
        <v>#N/A</v>
      </c>
      <c r="AE13" s="1" t="e">
        <f t="shared" si="16"/>
        <v>#N/A</v>
      </c>
      <c r="AF13" s="1" t="e">
        <f t="shared" si="17"/>
        <v>#N/A</v>
      </c>
      <c r="AG13" s="1" t="e">
        <f t="shared" si="18"/>
        <v>#N/A</v>
      </c>
      <c r="AH13" s="1" t="e">
        <f t="shared" si="19"/>
        <v>#N/A</v>
      </c>
      <c r="AI13" s="1" t="e">
        <f t="shared" si="20"/>
        <v>#N/A</v>
      </c>
      <c r="AJ13" s="105" t="e">
        <f t="shared" si="21"/>
        <v>#N/A</v>
      </c>
      <c r="AK13" s="105" t="e">
        <f t="shared" si="22"/>
        <v>#N/A</v>
      </c>
      <c r="AL13" s="105" t="e">
        <f t="shared" si="23"/>
        <v>#N/A</v>
      </c>
      <c r="AM13" s="105" t="e">
        <f t="shared" si="24"/>
        <v>#N/A</v>
      </c>
      <c r="AN13" s="105" t="e">
        <f t="shared" si="25"/>
        <v>#N/A</v>
      </c>
      <c r="AO13" s="105" t="e">
        <f t="shared" si="26"/>
        <v>#NAME?</v>
      </c>
      <c r="AP13" s="105" t="e">
        <f t="shared" si="27"/>
        <v>#N/A</v>
      </c>
      <c r="AQ13" s="105" t="e">
        <f t="shared" si="28"/>
        <v>#N/A</v>
      </c>
      <c r="AR13" s="105" t="e">
        <f t="shared" si="29"/>
        <v>#N/A</v>
      </c>
      <c r="AS13" s="105" t="e">
        <f t="shared" si="30"/>
        <v>#N/A</v>
      </c>
      <c r="AT13" s="105" t="e">
        <f t="shared" si="31"/>
        <v>#N/A</v>
      </c>
      <c r="AU13" s="105" t="e">
        <f t="shared" si="32"/>
        <v>#N/A</v>
      </c>
      <c r="AV13" s="105" t="e">
        <f t="shared" si="33"/>
        <v>#N/A</v>
      </c>
      <c r="AW13" s="105" t="e">
        <f t="shared" si="34"/>
        <v>#N/A</v>
      </c>
      <c r="AX13" s="105" t="e">
        <f t="shared" si="35"/>
        <v>#N/A</v>
      </c>
      <c r="AY13" s="105" t="e">
        <f t="shared" si="36"/>
        <v>#N/A</v>
      </c>
      <c r="AZ13" s="105" t="e">
        <f t="shared" si="37"/>
        <v>#N/A</v>
      </c>
      <c r="BA13" s="105" t="e">
        <f t="shared" si="38"/>
        <v>#N/A</v>
      </c>
      <c r="BB13" s="105" t="e">
        <f t="shared" si="39"/>
        <v>#N/A</v>
      </c>
      <c r="BC13" s="105" t="e">
        <f t="shared" si="40"/>
        <v>#N/A</v>
      </c>
      <c r="BD13" s="105" t="e">
        <f t="shared" si="41"/>
        <v>#N/A</v>
      </c>
      <c r="BE13" s="105" t="e">
        <f t="shared" si="42"/>
        <v>#N/A</v>
      </c>
      <c r="BF13" s="20">
        <f t="shared" si="43"/>
        <v>0</v>
      </c>
      <c r="BG13"/>
      <c r="BH13" s="76">
        <f t="shared" si="44"/>
        <v>0</v>
      </c>
      <c r="BI13" s="77">
        <f t="shared" si="45"/>
        <v>0</v>
      </c>
    </row>
    <row r="14" spans="2:61" ht="15" customHeight="1" x14ac:dyDescent="0.25">
      <c r="B14" s="28">
        <v>34</v>
      </c>
      <c r="C14" s="31"/>
      <c r="D14" s="7"/>
      <c r="E14" s="8"/>
      <c r="F14" s="8"/>
      <c r="G14" s="8"/>
      <c r="H14" s="8"/>
      <c r="I14" s="5"/>
      <c r="J14" s="10">
        <v>0</v>
      </c>
      <c r="K14" s="9"/>
      <c r="L14" s="10">
        <v>0</v>
      </c>
      <c r="M14" s="12">
        <f t="shared" si="0"/>
        <v>0</v>
      </c>
      <c r="N14" s="15" t="str">
        <f t="shared" si="1"/>
        <v/>
      </c>
      <c r="O14" s="55"/>
      <c r="P14" s="2"/>
      <c r="Q14" s="19" t="e">
        <f t="shared" si="2"/>
        <v>#N/A</v>
      </c>
      <c r="R14" s="1" t="e">
        <f t="shared" si="3"/>
        <v>#N/A</v>
      </c>
      <c r="S14" s="1" t="e">
        <f t="shared" si="4"/>
        <v>#N/A</v>
      </c>
      <c r="T14" s="1" t="e">
        <f t="shared" si="5"/>
        <v>#N/A</v>
      </c>
      <c r="U14" s="1" t="e">
        <f t="shared" si="6"/>
        <v>#N/A</v>
      </c>
      <c r="V14" s="1" t="e">
        <f t="shared" si="7"/>
        <v>#N/A</v>
      </c>
      <c r="W14" s="1" t="e">
        <f t="shared" si="8"/>
        <v>#N/A</v>
      </c>
      <c r="X14" s="1" t="e">
        <f t="shared" si="9"/>
        <v>#N/A</v>
      </c>
      <c r="Y14" s="19" t="e">
        <f t="shared" si="10"/>
        <v>#N/A</v>
      </c>
      <c r="Z14" s="1" t="e">
        <f t="shared" si="11"/>
        <v>#N/A</v>
      </c>
      <c r="AA14" s="1" t="e">
        <f t="shared" si="12"/>
        <v>#N/A</v>
      </c>
      <c r="AB14" s="1" t="e">
        <f t="shared" si="13"/>
        <v>#N/A</v>
      </c>
      <c r="AC14" s="1" t="e">
        <f t="shared" si="14"/>
        <v>#N/A</v>
      </c>
      <c r="AD14" s="1" t="e">
        <f t="shared" si="15"/>
        <v>#N/A</v>
      </c>
      <c r="AE14" s="1" t="e">
        <f t="shared" si="16"/>
        <v>#N/A</v>
      </c>
      <c r="AF14" s="1" t="e">
        <f t="shared" si="17"/>
        <v>#N/A</v>
      </c>
      <c r="AG14" s="1" t="e">
        <f t="shared" si="18"/>
        <v>#N/A</v>
      </c>
      <c r="AH14" s="1" t="e">
        <f t="shared" si="19"/>
        <v>#N/A</v>
      </c>
      <c r="AI14" s="1" t="e">
        <f t="shared" si="20"/>
        <v>#N/A</v>
      </c>
      <c r="AJ14" s="105" t="e">
        <f t="shared" si="21"/>
        <v>#N/A</v>
      </c>
      <c r="AK14" s="105" t="e">
        <f t="shared" si="22"/>
        <v>#N/A</v>
      </c>
      <c r="AL14" s="105" t="e">
        <f t="shared" si="23"/>
        <v>#N/A</v>
      </c>
      <c r="AM14" s="105" t="e">
        <f t="shared" si="24"/>
        <v>#N/A</v>
      </c>
      <c r="AN14" s="105" t="e">
        <f t="shared" si="25"/>
        <v>#N/A</v>
      </c>
      <c r="AO14" s="105" t="e">
        <f t="shared" si="26"/>
        <v>#NAME?</v>
      </c>
      <c r="AP14" s="105" t="e">
        <f t="shared" si="27"/>
        <v>#N/A</v>
      </c>
      <c r="AQ14" s="105" t="e">
        <f t="shared" si="28"/>
        <v>#N/A</v>
      </c>
      <c r="AR14" s="105" t="e">
        <f t="shared" si="29"/>
        <v>#N/A</v>
      </c>
      <c r="AS14" s="105" t="e">
        <f t="shared" si="30"/>
        <v>#N/A</v>
      </c>
      <c r="AT14" s="105" t="e">
        <f t="shared" si="31"/>
        <v>#N/A</v>
      </c>
      <c r="AU14" s="105" t="e">
        <f t="shared" si="32"/>
        <v>#N/A</v>
      </c>
      <c r="AV14" s="105" t="e">
        <f t="shared" si="33"/>
        <v>#N/A</v>
      </c>
      <c r="AW14" s="105" t="e">
        <f t="shared" si="34"/>
        <v>#N/A</v>
      </c>
      <c r="AX14" s="105" t="e">
        <f t="shared" si="35"/>
        <v>#N/A</v>
      </c>
      <c r="AY14" s="105" t="e">
        <f t="shared" si="36"/>
        <v>#N/A</v>
      </c>
      <c r="AZ14" s="105" t="e">
        <f t="shared" si="37"/>
        <v>#N/A</v>
      </c>
      <c r="BA14" s="105" t="e">
        <f t="shared" si="38"/>
        <v>#N/A</v>
      </c>
      <c r="BB14" s="105" t="e">
        <f t="shared" si="39"/>
        <v>#N/A</v>
      </c>
      <c r="BC14" s="105" t="e">
        <f t="shared" si="40"/>
        <v>#N/A</v>
      </c>
      <c r="BD14" s="105" t="e">
        <f t="shared" si="41"/>
        <v>#N/A</v>
      </c>
      <c r="BE14" s="105" t="e">
        <f t="shared" si="42"/>
        <v>#N/A</v>
      </c>
      <c r="BF14" s="20">
        <f t="shared" si="43"/>
        <v>0</v>
      </c>
      <c r="BG14"/>
      <c r="BH14" s="76">
        <f t="shared" si="44"/>
        <v>0</v>
      </c>
      <c r="BI14" s="77">
        <f t="shared" si="45"/>
        <v>0</v>
      </c>
    </row>
    <row r="15" spans="2:61" ht="15" customHeight="1" x14ac:dyDescent="0.25">
      <c r="B15" s="28">
        <v>35</v>
      </c>
      <c r="C15" s="31"/>
      <c r="D15" s="7"/>
      <c r="E15" s="8"/>
      <c r="F15" s="8"/>
      <c r="G15" s="8"/>
      <c r="H15" s="8"/>
      <c r="I15" s="5"/>
      <c r="J15" s="10">
        <v>0</v>
      </c>
      <c r="K15" s="9"/>
      <c r="L15" s="10">
        <v>0</v>
      </c>
      <c r="M15" s="12">
        <f t="shared" si="0"/>
        <v>0</v>
      </c>
      <c r="N15" s="15" t="str">
        <f t="shared" si="1"/>
        <v/>
      </c>
      <c r="O15" s="55"/>
      <c r="P15" s="2"/>
      <c r="Q15" s="19" t="e">
        <f t="shared" si="2"/>
        <v>#N/A</v>
      </c>
      <c r="R15" s="1" t="e">
        <f t="shared" si="3"/>
        <v>#N/A</v>
      </c>
      <c r="S15" s="1" t="e">
        <f t="shared" si="4"/>
        <v>#N/A</v>
      </c>
      <c r="T15" s="1" t="e">
        <f t="shared" si="5"/>
        <v>#N/A</v>
      </c>
      <c r="U15" s="1" t="e">
        <f t="shared" si="6"/>
        <v>#N/A</v>
      </c>
      <c r="V15" s="1" t="e">
        <f t="shared" si="7"/>
        <v>#N/A</v>
      </c>
      <c r="W15" s="1" t="e">
        <f t="shared" si="8"/>
        <v>#N/A</v>
      </c>
      <c r="X15" s="1" t="e">
        <f t="shared" si="9"/>
        <v>#N/A</v>
      </c>
      <c r="Y15" s="19" t="e">
        <f t="shared" si="10"/>
        <v>#N/A</v>
      </c>
      <c r="Z15" s="1" t="e">
        <f t="shared" si="11"/>
        <v>#N/A</v>
      </c>
      <c r="AA15" s="1" t="e">
        <f t="shared" si="12"/>
        <v>#N/A</v>
      </c>
      <c r="AB15" s="1" t="e">
        <f t="shared" si="13"/>
        <v>#N/A</v>
      </c>
      <c r="AC15" s="1" t="e">
        <f t="shared" si="14"/>
        <v>#N/A</v>
      </c>
      <c r="AD15" s="1" t="e">
        <f t="shared" si="15"/>
        <v>#N/A</v>
      </c>
      <c r="AE15" s="1" t="e">
        <f t="shared" si="16"/>
        <v>#N/A</v>
      </c>
      <c r="AF15" s="1" t="e">
        <f t="shared" si="17"/>
        <v>#N/A</v>
      </c>
      <c r="AG15" s="1" t="e">
        <f t="shared" si="18"/>
        <v>#N/A</v>
      </c>
      <c r="AH15" s="1" t="e">
        <f t="shared" si="19"/>
        <v>#N/A</v>
      </c>
      <c r="AI15" s="1" t="e">
        <f t="shared" si="20"/>
        <v>#N/A</v>
      </c>
      <c r="AJ15" s="105" t="e">
        <f t="shared" si="21"/>
        <v>#N/A</v>
      </c>
      <c r="AK15" s="105" t="e">
        <f t="shared" si="22"/>
        <v>#N/A</v>
      </c>
      <c r="AL15" s="105" t="e">
        <f t="shared" si="23"/>
        <v>#N/A</v>
      </c>
      <c r="AM15" s="105" t="e">
        <f t="shared" si="24"/>
        <v>#N/A</v>
      </c>
      <c r="AN15" s="105" t="e">
        <f t="shared" si="25"/>
        <v>#N/A</v>
      </c>
      <c r="AO15" s="105" t="e">
        <f t="shared" si="26"/>
        <v>#NAME?</v>
      </c>
      <c r="AP15" s="105" t="e">
        <f t="shared" si="27"/>
        <v>#N/A</v>
      </c>
      <c r="AQ15" s="105" t="e">
        <f t="shared" si="28"/>
        <v>#N/A</v>
      </c>
      <c r="AR15" s="105" t="e">
        <f t="shared" si="29"/>
        <v>#N/A</v>
      </c>
      <c r="AS15" s="105" t="e">
        <f t="shared" si="30"/>
        <v>#N/A</v>
      </c>
      <c r="AT15" s="105" t="e">
        <f t="shared" si="31"/>
        <v>#N/A</v>
      </c>
      <c r="AU15" s="105" t="e">
        <f t="shared" si="32"/>
        <v>#N/A</v>
      </c>
      <c r="AV15" s="105" t="e">
        <f t="shared" si="33"/>
        <v>#N/A</v>
      </c>
      <c r="AW15" s="105" t="e">
        <f t="shared" si="34"/>
        <v>#N/A</v>
      </c>
      <c r="AX15" s="105" t="e">
        <f t="shared" si="35"/>
        <v>#N/A</v>
      </c>
      <c r="AY15" s="105" t="e">
        <f t="shared" si="36"/>
        <v>#N/A</v>
      </c>
      <c r="AZ15" s="105" t="e">
        <f t="shared" si="37"/>
        <v>#N/A</v>
      </c>
      <c r="BA15" s="105" t="e">
        <f t="shared" si="38"/>
        <v>#N/A</v>
      </c>
      <c r="BB15" s="105" t="e">
        <f t="shared" si="39"/>
        <v>#N/A</v>
      </c>
      <c r="BC15" s="105" t="e">
        <f t="shared" si="40"/>
        <v>#N/A</v>
      </c>
      <c r="BD15" s="105" t="e">
        <f t="shared" si="41"/>
        <v>#N/A</v>
      </c>
      <c r="BE15" s="105" t="e">
        <f t="shared" si="42"/>
        <v>#N/A</v>
      </c>
      <c r="BF15" s="20">
        <f t="shared" si="43"/>
        <v>0</v>
      </c>
      <c r="BG15"/>
      <c r="BH15" s="76">
        <f t="shared" si="44"/>
        <v>0</v>
      </c>
      <c r="BI15" s="77">
        <f t="shared" si="45"/>
        <v>0</v>
      </c>
    </row>
    <row r="16" spans="2:61" ht="15" customHeight="1" x14ac:dyDescent="0.25">
      <c r="B16" s="28">
        <v>36</v>
      </c>
      <c r="C16" s="31"/>
      <c r="D16" s="7"/>
      <c r="E16" s="8"/>
      <c r="F16" s="8"/>
      <c r="G16" s="8"/>
      <c r="H16" s="8"/>
      <c r="I16" s="5"/>
      <c r="J16" s="10">
        <v>0</v>
      </c>
      <c r="K16" s="9"/>
      <c r="L16" s="10">
        <v>0</v>
      </c>
      <c r="M16" s="12">
        <f t="shared" si="0"/>
        <v>0</v>
      </c>
      <c r="N16" s="15" t="str">
        <f t="shared" si="1"/>
        <v/>
      </c>
      <c r="O16" s="55"/>
      <c r="P16" s="2"/>
      <c r="Q16" s="19" t="e">
        <f t="shared" si="2"/>
        <v>#N/A</v>
      </c>
      <c r="R16" s="1" t="e">
        <f t="shared" si="3"/>
        <v>#N/A</v>
      </c>
      <c r="S16" s="1" t="e">
        <f t="shared" si="4"/>
        <v>#N/A</v>
      </c>
      <c r="T16" s="1" t="e">
        <f t="shared" si="5"/>
        <v>#N/A</v>
      </c>
      <c r="U16" s="1" t="e">
        <f t="shared" si="6"/>
        <v>#N/A</v>
      </c>
      <c r="V16" s="1" t="e">
        <f t="shared" si="7"/>
        <v>#N/A</v>
      </c>
      <c r="W16" s="1" t="e">
        <f t="shared" si="8"/>
        <v>#N/A</v>
      </c>
      <c r="X16" s="1" t="e">
        <f t="shared" si="9"/>
        <v>#N/A</v>
      </c>
      <c r="Y16" s="19" t="e">
        <f t="shared" si="10"/>
        <v>#N/A</v>
      </c>
      <c r="Z16" s="1" t="e">
        <f t="shared" si="11"/>
        <v>#N/A</v>
      </c>
      <c r="AA16" s="1" t="e">
        <f t="shared" si="12"/>
        <v>#N/A</v>
      </c>
      <c r="AB16" s="1" t="e">
        <f t="shared" si="13"/>
        <v>#N/A</v>
      </c>
      <c r="AC16" s="1" t="e">
        <f t="shared" si="14"/>
        <v>#N/A</v>
      </c>
      <c r="AD16" s="1" t="e">
        <f t="shared" si="15"/>
        <v>#N/A</v>
      </c>
      <c r="AE16" s="1" t="e">
        <f t="shared" si="16"/>
        <v>#N/A</v>
      </c>
      <c r="AF16" s="1" t="e">
        <f t="shared" si="17"/>
        <v>#N/A</v>
      </c>
      <c r="AG16" s="1" t="e">
        <f t="shared" si="18"/>
        <v>#N/A</v>
      </c>
      <c r="AH16" s="1" t="e">
        <f t="shared" si="19"/>
        <v>#N/A</v>
      </c>
      <c r="AI16" s="1" t="e">
        <f t="shared" si="20"/>
        <v>#N/A</v>
      </c>
      <c r="AJ16" s="105" t="e">
        <f t="shared" si="21"/>
        <v>#N/A</v>
      </c>
      <c r="AK16" s="105" t="e">
        <f t="shared" si="22"/>
        <v>#N/A</v>
      </c>
      <c r="AL16" s="105" t="e">
        <f t="shared" si="23"/>
        <v>#N/A</v>
      </c>
      <c r="AM16" s="105" t="e">
        <f t="shared" si="24"/>
        <v>#N/A</v>
      </c>
      <c r="AN16" s="105" t="e">
        <f t="shared" si="25"/>
        <v>#N/A</v>
      </c>
      <c r="AO16" s="105" t="e">
        <f t="shared" si="26"/>
        <v>#NAME?</v>
      </c>
      <c r="AP16" s="105" t="e">
        <f t="shared" si="27"/>
        <v>#N/A</v>
      </c>
      <c r="AQ16" s="105" t="e">
        <f t="shared" si="28"/>
        <v>#N/A</v>
      </c>
      <c r="AR16" s="105" t="e">
        <f t="shared" si="29"/>
        <v>#N/A</v>
      </c>
      <c r="AS16" s="105" t="e">
        <f t="shared" si="30"/>
        <v>#N/A</v>
      </c>
      <c r="AT16" s="105" t="e">
        <f t="shared" si="31"/>
        <v>#N/A</v>
      </c>
      <c r="AU16" s="105" t="e">
        <f t="shared" si="32"/>
        <v>#N/A</v>
      </c>
      <c r="AV16" s="105" t="e">
        <f t="shared" si="33"/>
        <v>#N/A</v>
      </c>
      <c r="AW16" s="105" t="e">
        <f t="shared" si="34"/>
        <v>#N/A</v>
      </c>
      <c r="AX16" s="105" t="e">
        <f t="shared" si="35"/>
        <v>#N/A</v>
      </c>
      <c r="AY16" s="105" t="e">
        <f t="shared" si="36"/>
        <v>#N/A</v>
      </c>
      <c r="AZ16" s="105" t="e">
        <f t="shared" si="37"/>
        <v>#N/A</v>
      </c>
      <c r="BA16" s="105" t="e">
        <f t="shared" si="38"/>
        <v>#N/A</v>
      </c>
      <c r="BB16" s="105" t="e">
        <f t="shared" si="39"/>
        <v>#N/A</v>
      </c>
      <c r="BC16" s="105" t="e">
        <f t="shared" si="40"/>
        <v>#N/A</v>
      </c>
      <c r="BD16" s="105" t="e">
        <f t="shared" si="41"/>
        <v>#N/A</v>
      </c>
      <c r="BE16" s="105" t="e">
        <f t="shared" si="42"/>
        <v>#N/A</v>
      </c>
      <c r="BF16" s="20">
        <f t="shared" si="43"/>
        <v>0</v>
      </c>
      <c r="BG16"/>
      <c r="BH16" s="76">
        <f t="shared" si="44"/>
        <v>0</v>
      </c>
      <c r="BI16" s="77">
        <f t="shared" si="45"/>
        <v>0</v>
      </c>
    </row>
    <row r="17" spans="2:61" ht="15" customHeight="1" x14ac:dyDescent="0.25">
      <c r="B17" s="28">
        <v>37</v>
      </c>
      <c r="C17" s="31"/>
      <c r="D17" s="7"/>
      <c r="E17" s="8"/>
      <c r="F17" s="8"/>
      <c r="G17" s="8"/>
      <c r="H17" s="8"/>
      <c r="I17" s="5"/>
      <c r="J17" s="10">
        <v>0</v>
      </c>
      <c r="K17" s="9"/>
      <c r="L17" s="10">
        <v>0</v>
      </c>
      <c r="M17" s="12">
        <f t="shared" si="0"/>
        <v>0</v>
      </c>
      <c r="N17" s="15" t="str">
        <f t="shared" si="1"/>
        <v/>
      </c>
      <c r="O17" s="55"/>
      <c r="P17" s="2"/>
      <c r="Q17" s="19" t="e">
        <f t="shared" si="2"/>
        <v>#N/A</v>
      </c>
      <c r="R17" s="1" t="e">
        <f t="shared" si="3"/>
        <v>#N/A</v>
      </c>
      <c r="S17" s="1" t="e">
        <f t="shared" si="4"/>
        <v>#N/A</v>
      </c>
      <c r="T17" s="1" t="e">
        <f t="shared" si="5"/>
        <v>#N/A</v>
      </c>
      <c r="U17" s="1" t="e">
        <f t="shared" si="6"/>
        <v>#N/A</v>
      </c>
      <c r="V17" s="1" t="e">
        <f t="shared" si="7"/>
        <v>#N/A</v>
      </c>
      <c r="W17" s="1" t="e">
        <f t="shared" si="8"/>
        <v>#N/A</v>
      </c>
      <c r="X17" s="1" t="e">
        <f t="shared" si="9"/>
        <v>#N/A</v>
      </c>
      <c r="Y17" s="19" t="e">
        <f t="shared" si="10"/>
        <v>#N/A</v>
      </c>
      <c r="Z17" s="1" t="e">
        <f t="shared" si="11"/>
        <v>#N/A</v>
      </c>
      <c r="AA17" s="1" t="e">
        <f t="shared" si="12"/>
        <v>#N/A</v>
      </c>
      <c r="AB17" s="1" t="e">
        <f t="shared" si="13"/>
        <v>#N/A</v>
      </c>
      <c r="AC17" s="1" t="e">
        <f t="shared" si="14"/>
        <v>#N/A</v>
      </c>
      <c r="AD17" s="1" t="e">
        <f t="shared" si="15"/>
        <v>#N/A</v>
      </c>
      <c r="AE17" s="1" t="e">
        <f t="shared" si="16"/>
        <v>#N/A</v>
      </c>
      <c r="AF17" s="1" t="e">
        <f t="shared" si="17"/>
        <v>#N/A</v>
      </c>
      <c r="AG17" s="1" t="e">
        <f t="shared" si="18"/>
        <v>#N/A</v>
      </c>
      <c r="AH17" s="1" t="e">
        <f t="shared" si="19"/>
        <v>#N/A</v>
      </c>
      <c r="AI17" s="1" t="e">
        <f t="shared" si="20"/>
        <v>#N/A</v>
      </c>
      <c r="AJ17" s="105" t="e">
        <f t="shared" si="21"/>
        <v>#N/A</v>
      </c>
      <c r="AK17" s="105" t="e">
        <f t="shared" si="22"/>
        <v>#N/A</v>
      </c>
      <c r="AL17" s="105" t="e">
        <f t="shared" si="23"/>
        <v>#N/A</v>
      </c>
      <c r="AM17" s="105" t="e">
        <f t="shared" si="24"/>
        <v>#N/A</v>
      </c>
      <c r="AN17" s="105" t="e">
        <f t="shared" si="25"/>
        <v>#N/A</v>
      </c>
      <c r="AO17" s="105" t="e">
        <f t="shared" si="26"/>
        <v>#NAME?</v>
      </c>
      <c r="AP17" s="105" t="e">
        <f t="shared" si="27"/>
        <v>#N/A</v>
      </c>
      <c r="AQ17" s="105" t="e">
        <f t="shared" si="28"/>
        <v>#N/A</v>
      </c>
      <c r="AR17" s="105" t="e">
        <f t="shared" si="29"/>
        <v>#N/A</v>
      </c>
      <c r="AS17" s="105" t="e">
        <f t="shared" si="30"/>
        <v>#N/A</v>
      </c>
      <c r="AT17" s="105" t="e">
        <f t="shared" si="31"/>
        <v>#N/A</v>
      </c>
      <c r="AU17" s="105" t="e">
        <f t="shared" si="32"/>
        <v>#N/A</v>
      </c>
      <c r="AV17" s="105" t="e">
        <f t="shared" si="33"/>
        <v>#N/A</v>
      </c>
      <c r="AW17" s="105" t="e">
        <f t="shared" si="34"/>
        <v>#N/A</v>
      </c>
      <c r="AX17" s="105" t="e">
        <f t="shared" si="35"/>
        <v>#N/A</v>
      </c>
      <c r="AY17" s="105" t="e">
        <f t="shared" si="36"/>
        <v>#N/A</v>
      </c>
      <c r="AZ17" s="105" t="e">
        <f t="shared" si="37"/>
        <v>#N/A</v>
      </c>
      <c r="BA17" s="105" t="e">
        <f t="shared" si="38"/>
        <v>#N/A</v>
      </c>
      <c r="BB17" s="105" t="e">
        <f t="shared" si="39"/>
        <v>#N/A</v>
      </c>
      <c r="BC17" s="105" t="e">
        <f t="shared" si="40"/>
        <v>#N/A</v>
      </c>
      <c r="BD17" s="105" t="e">
        <f t="shared" si="41"/>
        <v>#N/A</v>
      </c>
      <c r="BE17" s="105" t="e">
        <f t="shared" si="42"/>
        <v>#N/A</v>
      </c>
      <c r="BF17" s="20">
        <f t="shared" si="43"/>
        <v>0</v>
      </c>
      <c r="BG17"/>
      <c r="BH17" s="76">
        <f t="shared" si="44"/>
        <v>0</v>
      </c>
      <c r="BI17" s="77">
        <f t="shared" si="45"/>
        <v>0</v>
      </c>
    </row>
    <row r="18" spans="2:61" ht="15" customHeight="1" x14ac:dyDescent="0.25">
      <c r="B18" s="28">
        <v>38</v>
      </c>
      <c r="C18" s="31"/>
      <c r="D18" s="7"/>
      <c r="E18" s="8"/>
      <c r="F18" s="8"/>
      <c r="G18" s="8"/>
      <c r="H18" s="8"/>
      <c r="I18" s="5"/>
      <c r="J18" s="10">
        <v>0</v>
      </c>
      <c r="K18" s="9"/>
      <c r="L18" s="10">
        <v>0</v>
      </c>
      <c r="M18" s="12">
        <f t="shared" si="0"/>
        <v>0</v>
      </c>
      <c r="N18" s="15" t="str">
        <f t="shared" si="1"/>
        <v/>
      </c>
      <c r="O18" s="55"/>
      <c r="P18" s="2"/>
      <c r="Q18" s="19" t="e">
        <f t="shared" si="2"/>
        <v>#N/A</v>
      </c>
      <c r="R18" s="1" t="e">
        <f t="shared" si="3"/>
        <v>#N/A</v>
      </c>
      <c r="S18" s="1" t="e">
        <f t="shared" si="4"/>
        <v>#N/A</v>
      </c>
      <c r="T18" s="1" t="e">
        <f t="shared" si="5"/>
        <v>#N/A</v>
      </c>
      <c r="U18" s="1" t="e">
        <f t="shared" si="6"/>
        <v>#N/A</v>
      </c>
      <c r="V18" s="1" t="e">
        <f t="shared" si="7"/>
        <v>#N/A</v>
      </c>
      <c r="W18" s="1" t="e">
        <f t="shared" si="8"/>
        <v>#N/A</v>
      </c>
      <c r="X18" s="1" t="e">
        <f t="shared" si="9"/>
        <v>#N/A</v>
      </c>
      <c r="Y18" s="19" t="e">
        <f t="shared" si="10"/>
        <v>#N/A</v>
      </c>
      <c r="Z18" s="1" t="e">
        <f t="shared" si="11"/>
        <v>#N/A</v>
      </c>
      <c r="AA18" s="1" t="e">
        <f t="shared" si="12"/>
        <v>#N/A</v>
      </c>
      <c r="AB18" s="1" t="e">
        <f t="shared" si="13"/>
        <v>#N/A</v>
      </c>
      <c r="AC18" s="1" t="e">
        <f t="shared" si="14"/>
        <v>#N/A</v>
      </c>
      <c r="AD18" s="1" t="e">
        <f t="shared" si="15"/>
        <v>#N/A</v>
      </c>
      <c r="AE18" s="1" t="e">
        <f t="shared" si="16"/>
        <v>#N/A</v>
      </c>
      <c r="AF18" s="1" t="e">
        <f t="shared" si="17"/>
        <v>#N/A</v>
      </c>
      <c r="AG18" s="1" t="e">
        <f t="shared" si="18"/>
        <v>#N/A</v>
      </c>
      <c r="AH18" s="1" t="e">
        <f t="shared" si="19"/>
        <v>#N/A</v>
      </c>
      <c r="AI18" s="1" t="e">
        <f t="shared" si="20"/>
        <v>#N/A</v>
      </c>
      <c r="AJ18" s="105" t="e">
        <f t="shared" si="21"/>
        <v>#N/A</v>
      </c>
      <c r="AK18" s="105" t="e">
        <f t="shared" si="22"/>
        <v>#N/A</v>
      </c>
      <c r="AL18" s="105" t="e">
        <f t="shared" si="23"/>
        <v>#N/A</v>
      </c>
      <c r="AM18" s="105" t="e">
        <f t="shared" si="24"/>
        <v>#N/A</v>
      </c>
      <c r="AN18" s="105" t="e">
        <f t="shared" si="25"/>
        <v>#N/A</v>
      </c>
      <c r="AO18" s="105" t="e">
        <f t="shared" si="26"/>
        <v>#NAME?</v>
      </c>
      <c r="AP18" s="105" t="e">
        <f t="shared" si="27"/>
        <v>#N/A</v>
      </c>
      <c r="AQ18" s="105" t="e">
        <f t="shared" si="28"/>
        <v>#N/A</v>
      </c>
      <c r="AR18" s="105" t="e">
        <f t="shared" si="29"/>
        <v>#N/A</v>
      </c>
      <c r="AS18" s="105" t="e">
        <f t="shared" si="30"/>
        <v>#N/A</v>
      </c>
      <c r="AT18" s="105" t="e">
        <f t="shared" si="31"/>
        <v>#N/A</v>
      </c>
      <c r="AU18" s="105" t="e">
        <f t="shared" si="32"/>
        <v>#N/A</v>
      </c>
      <c r="AV18" s="105" t="e">
        <f t="shared" si="33"/>
        <v>#N/A</v>
      </c>
      <c r="AW18" s="105" t="e">
        <f t="shared" si="34"/>
        <v>#N/A</v>
      </c>
      <c r="AX18" s="105" t="e">
        <f t="shared" si="35"/>
        <v>#N/A</v>
      </c>
      <c r="AY18" s="105" t="e">
        <f t="shared" si="36"/>
        <v>#N/A</v>
      </c>
      <c r="AZ18" s="105" t="e">
        <f t="shared" si="37"/>
        <v>#N/A</v>
      </c>
      <c r="BA18" s="105" t="e">
        <f t="shared" si="38"/>
        <v>#N/A</v>
      </c>
      <c r="BB18" s="105" t="e">
        <f t="shared" si="39"/>
        <v>#N/A</v>
      </c>
      <c r="BC18" s="105" t="e">
        <f t="shared" si="40"/>
        <v>#N/A</v>
      </c>
      <c r="BD18" s="105" t="e">
        <f t="shared" si="41"/>
        <v>#N/A</v>
      </c>
      <c r="BE18" s="105" t="e">
        <f t="shared" si="42"/>
        <v>#N/A</v>
      </c>
      <c r="BF18" s="20">
        <f t="shared" si="43"/>
        <v>0</v>
      </c>
      <c r="BG18"/>
      <c r="BH18" s="76">
        <f t="shared" si="44"/>
        <v>0</v>
      </c>
      <c r="BI18" s="77">
        <f t="shared" si="45"/>
        <v>0</v>
      </c>
    </row>
    <row r="19" spans="2:61" ht="15" customHeight="1" x14ac:dyDescent="0.25">
      <c r="B19" s="28">
        <v>39</v>
      </c>
      <c r="C19" s="31"/>
      <c r="D19" s="7"/>
      <c r="E19" s="8"/>
      <c r="F19" s="8"/>
      <c r="G19" s="8"/>
      <c r="H19" s="8"/>
      <c r="I19" s="5"/>
      <c r="J19" s="10">
        <v>0</v>
      </c>
      <c r="K19" s="9"/>
      <c r="L19" s="10">
        <v>0</v>
      </c>
      <c r="M19" s="12">
        <f t="shared" si="0"/>
        <v>0</v>
      </c>
      <c r="N19" s="15" t="str">
        <f t="shared" si="1"/>
        <v/>
      </c>
      <c r="O19" s="55"/>
      <c r="P19" s="2"/>
      <c r="Q19" s="19" t="e">
        <f t="shared" si="2"/>
        <v>#N/A</v>
      </c>
      <c r="R19" s="1" t="e">
        <f t="shared" si="3"/>
        <v>#N/A</v>
      </c>
      <c r="S19" s="1" t="e">
        <f t="shared" si="4"/>
        <v>#N/A</v>
      </c>
      <c r="T19" s="1" t="e">
        <f t="shared" si="5"/>
        <v>#N/A</v>
      </c>
      <c r="U19" s="1" t="e">
        <f t="shared" si="6"/>
        <v>#N/A</v>
      </c>
      <c r="V19" s="1" t="e">
        <f t="shared" si="7"/>
        <v>#N/A</v>
      </c>
      <c r="W19" s="1" t="e">
        <f t="shared" si="8"/>
        <v>#N/A</v>
      </c>
      <c r="X19" s="1" t="e">
        <f t="shared" si="9"/>
        <v>#N/A</v>
      </c>
      <c r="Y19" s="19" t="e">
        <f t="shared" si="10"/>
        <v>#N/A</v>
      </c>
      <c r="Z19" s="1" t="e">
        <f t="shared" si="11"/>
        <v>#N/A</v>
      </c>
      <c r="AA19" s="1" t="e">
        <f t="shared" si="12"/>
        <v>#N/A</v>
      </c>
      <c r="AB19" s="1" t="e">
        <f t="shared" si="13"/>
        <v>#N/A</v>
      </c>
      <c r="AC19" s="1" t="e">
        <f t="shared" si="14"/>
        <v>#N/A</v>
      </c>
      <c r="AD19" s="1" t="e">
        <f t="shared" si="15"/>
        <v>#N/A</v>
      </c>
      <c r="AE19" s="1" t="e">
        <f t="shared" si="16"/>
        <v>#N/A</v>
      </c>
      <c r="AF19" s="1" t="e">
        <f t="shared" si="17"/>
        <v>#N/A</v>
      </c>
      <c r="AG19" s="1" t="e">
        <f t="shared" si="18"/>
        <v>#N/A</v>
      </c>
      <c r="AH19" s="1" t="e">
        <f t="shared" si="19"/>
        <v>#N/A</v>
      </c>
      <c r="AI19" s="1" t="e">
        <f t="shared" si="20"/>
        <v>#N/A</v>
      </c>
      <c r="AJ19" s="105" t="e">
        <f t="shared" si="21"/>
        <v>#N/A</v>
      </c>
      <c r="AK19" s="105" t="e">
        <f t="shared" si="22"/>
        <v>#N/A</v>
      </c>
      <c r="AL19" s="105" t="e">
        <f t="shared" si="23"/>
        <v>#N/A</v>
      </c>
      <c r="AM19" s="105" t="e">
        <f t="shared" si="24"/>
        <v>#N/A</v>
      </c>
      <c r="AN19" s="105" t="e">
        <f t="shared" si="25"/>
        <v>#N/A</v>
      </c>
      <c r="AO19" s="105" t="e">
        <f t="shared" si="26"/>
        <v>#NAME?</v>
      </c>
      <c r="AP19" s="105" t="e">
        <f t="shared" si="27"/>
        <v>#N/A</v>
      </c>
      <c r="AQ19" s="105" t="e">
        <f t="shared" si="28"/>
        <v>#N/A</v>
      </c>
      <c r="AR19" s="105" t="e">
        <f t="shared" si="29"/>
        <v>#N/A</v>
      </c>
      <c r="AS19" s="105" t="e">
        <f t="shared" si="30"/>
        <v>#N/A</v>
      </c>
      <c r="AT19" s="105" t="e">
        <f t="shared" si="31"/>
        <v>#N/A</v>
      </c>
      <c r="AU19" s="105" t="e">
        <f t="shared" si="32"/>
        <v>#N/A</v>
      </c>
      <c r="AV19" s="105" t="e">
        <f t="shared" si="33"/>
        <v>#N/A</v>
      </c>
      <c r="AW19" s="105" t="e">
        <f t="shared" si="34"/>
        <v>#N/A</v>
      </c>
      <c r="AX19" s="105" t="e">
        <f t="shared" si="35"/>
        <v>#N/A</v>
      </c>
      <c r="AY19" s="105" t="e">
        <f t="shared" si="36"/>
        <v>#N/A</v>
      </c>
      <c r="AZ19" s="105" t="e">
        <f t="shared" si="37"/>
        <v>#N/A</v>
      </c>
      <c r="BA19" s="105" t="e">
        <f t="shared" si="38"/>
        <v>#N/A</v>
      </c>
      <c r="BB19" s="105" t="e">
        <f t="shared" si="39"/>
        <v>#N/A</v>
      </c>
      <c r="BC19" s="105" t="e">
        <f t="shared" si="40"/>
        <v>#N/A</v>
      </c>
      <c r="BD19" s="105" t="e">
        <f t="shared" si="41"/>
        <v>#N/A</v>
      </c>
      <c r="BE19" s="105" t="e">
        <f t="shared" si="42"/>
        <v>#N/A</v>
      </c>
      <c r="BF19" s="20">
        <f t="shared" si="43"/>
        <v>0</v>
      </c>
      <c r="BG19"/>
      <c r="BH19" s="76">
        <f t="shared" si="44"/>
        <v>0</v>
      </c>
      <c r="BI19" s="77">
        <f t="shared" si="45"/>
        <v>0</v>
      </c>
    </row>
    <row r="20" spans="2:61" ht="15" customHeight="1" x14ac:dyDescent="0.25">
      <c r="B20" s="28">
        <v>40</v>
      </c>
      <c r="C20" s="31"/>
      <c r="D20" s="7"/>
      <c r="E20" s="8"/>
      <c r="F20" s="8"/>
      <c r="G20" s="8"/>
      <c r="H20" s="8"/>
      <c r="I20" s="5"/>
      <c r="J20" s="10">
        <v>0</v>
      </c>
      <c r="K20" s="9"/>
      <c r="L20" s="10">
        <v>0</v>
      </c>
      <c r="M20" s="12">
        <f t="shared" si="0"/>
        <v>0</v>
      </c>
      <c r="N20" s="15" t="str">
        <f t="shared" si="1"/>
        <v/>
      </c>
      <c r="O20" s="55"/>
      <c r="P20" s="2"/>
      <c r="Q20" s="19" t="e">
        <f t="shared" si="2"/>
        <v>#N/A</v>
      </c>
      <c r="R20" s="1" t="e">
        <f t="shared" si="3"/>
        <v>#N/A</v>
      </c>
      <c r="S20" s="1" t="e">
        <f t="shared" si="4"/>
        <v>#N/A</v>
      </c>
      <c r="T20" s="1" t="e">
        <f t="shared" si="5"/>
        <v>#N/A</v>
      </c>
      <c r="U20" s="1" t="e">
        <f t="shared" si="6"/>
        <v>#N/A</v>
      </c>
      <c r="V20" s="1" t="e">
        <f t="shared" si="7"/>
        <v>#N/A</v>
      </c>
      <c r="W20" s="1" t="e">
        <f t="shared" si="8"/>
        <v>#N/A</v>
      </c>
      <c r="X20" s="1" t="e">
        <f t="shared" si="9"/>
        <v>#N/A</v>
      </c>
      <c r="Y20" s="19" t="e">
        <f t="shared" si="10"/>
        <v>#N/A</v>
      </c>
      <c r="Z20" s="1" t="e">
        <f t="shared" si="11"/>
        <v>#N/A</v>
      </c>
      <c r="AA20" s="1" t="e">
        <f t="shared" si="12"/>
        <v>#N/A</v>
      </c>
      <c r="AB20" s="1" t="e">
        <f t="shared" si="13"/>
        <v>#N/A</v>
      </c>
      <c r="AC20" s="1" t="e">
        <f t="shared" si="14"/>
        <v>#N/A</v>
      </c>
      <c r="AD20" s="1" t="e">
        <f t="shared" si="15"/>
        <v>#N/A</v>
      </c>
      <c r="AE20" s="1" t="e">
        <f t="shared" si="16"/>
        <v>#N/A</v>
      </c>
      <c r="AF20" s="1" t="e">
        <f t="shared" si="17"/>
        <v>#N/A</v>
      </c>
      <c r="AG20" s="1" t="e">
        <f t="shared" si="18"/>
        <v>#N/A</v>
      </c>
      <c r="AH20" s="1" t="e">
        <f t="shared" si="19"/>
        <v>#N/A</v>
      </c>
      <c r="AI20" s="1" t="e">
        <f t="shared" si="20"/>
        <v>#N/A</v>
      </c>
      <c r="AJ20" s="105" t="e">
        <f t="shared" si="21"/>
        <v>#N/A</v>
      </c>
      <c r="AK20" s="105" t="e">
        <f t="shared" si="22"/>
        <v>#N/A</v>
      </c>
      <c r="AL20" s="105" t="e">
        <f t="shared" si="23"/>
        <v>#N/A</v>
      </c>
      <c r="AM20" s="105" t="e">
        <f t="shared" si="24"/>
        <v>#N/A</v>
      </c>
      <c r="AN20" s="105" t="e">
        <f t="shared" si="25"/>
        <v>#N/A</v>
      </c>
      <c r="AO20" s="105" t="e">
        <f t="shared" si="26"/>
        <v>#NAME?</v>
      </c>
      <c r="AP20" s="105" t="e">
        <f t="shared" si="27"/>
        <v>#N/A</v>
      </c>
      <c r="AQ20" s="105" t="e">
        <f t="shared" si="28"/>
        <v>#N/A</v>
      </c>
      <c r="AR20" s="105" t="e">
        <f t="shared" si="29"/>
        <v>#N/A</v>
      </c>
      <c r="AS20" s="105" t="e">
        <f t="shared" si="30"/>
        <v>#N/A</v>
      </c>
      <c r="AT20" s="105" t="e">
        <f t="shared" si="31"/>
        <v>#N/A</v>
      </c>
      <c r="AU20" s="105" t="e">
        <f t="shared" si="32"/>
        <v>#N/A</v>
      </c>
      <c r="AV20" s="105" t="e">
        <f t="shared" si="33"/>
        <v>#N/A</v>
      </c>
      <c r="AW20" s="105" t="e">
        <f t="shared" si="34"/>
        <v>#N/A</v>
      </c>
      <c r="AX20" s="105" t="e">
        <f t="shared" si="35"/>
        <v>#N/A</v>
      </c>
      <c r="AY20" s="105" t="e">
        <f t="shared" si="36"/>
        <v>#N/A</v>
      </c>
      <c r="AZ20" s="105" t="e">
        <f t="shared" si="37"/>
        <v>#N/A</v>
      </c>
      <c r="BA20" s="105" t="e">
        <f t="shared" si="38"/>
        <v>#N/A</v>
      </c>
      <c r="BB20" s="105" t="e">
        <f t="shared" si="39"/>
        <v>#N/A</v>
      </c>
      <c r="BC20" s="105" t="e">
        <f t="shared" si="40"/>
        <v>#N/A</v>
      </c>
      <c r="BD20" s="105" t="e">
        <f t="shared" si="41"/>
        <v>#N/A</v>
      </c>
      <c r="BE20" s="105" t="e">
        <f t="shared" si="42"/>
        <v>#N/A</v>
      </c>
      <c r="BF20" s="20">
        <f t="shared" si="43"/>
        <v>0</v>
      </c>
      <c r="BG20"/>
      <c r="BH20" s="76">
        <f t="shared" si="44"/>
        <v>0</v>
      </c>
      <c r="BI20" s="77">
        <f t="shared" si="45"/>
        <v>0</v>
      </c>
    </row>
    <row r="21" spans="2:61" ht="15" customHeight="1" x14ac:dyDescent="0.25">
      <c r="B21" s="28">
        <v>41</v>
      </c>
      <c r="C21" s="31"/>
      <c r="D21" s="7"/>
      <c r="E21" s="8"/>
      <c r="F21" s="8"/>
      <c r="G21" s="8"/>
      <c r="H21" s="8"/>
      <c r="I21" s="5"/>
      <c r="J21" s="10">
        <v>0</v>
      </c>
      <c r="K21" s="9"/>
      <c r="L21" s="10">
        <v>0</v>
      </c>
      <c r="M21" s="12">
        <f t="shared" si="0"/>
        <v>0</v>
      </c>
      <c r="N21" s="15" t="str">
        <f t="shared" si="1"/>
        <v/>
      </c>
      <c r="O21" s="55"/>
      <c r="P21" s="2"/>
      <c r="Q21" s="19" t="e">
        <f t="shared" si="2"/>
        <v>#N/A</v>
      </c>
      <c r="R21" s="1" t="e">
        <f t="shared" si="3"/>
        <v>#N/A</v>
      </c>
      <c r="S21" s="1" t="e">
        <f t="shared" si="4"/>
        <v>#N/A</v>
      </c>
      <c r="T21" s="1" t="e">
        <f t="shared" si="5"/>
        <v>#N/A</v>
      </c>
      <c r="U21" s="1" t="e">
        <f t="shared" si="6"/>
        <v>#N/A</v>
      </c>
      <c r="V21" s="1" t="e">
        <f t="shared" si="7"/>
        <v>#N/A</v>
      </c>
      <c r="W21" s="1" t="e">
        <f t="shared" si="8"/>
        <v>#N/A</v>
      </c>
      <c r="X21" s="1" t="e">
        <f t="shared" si="9"/>
        <v>#N/A</v>
      </c>
      <c r="Y21" s="19" t="e">
        <f t="shared" si="10"/>
        <v>#N/A</v>
      </c>
      <c r="Z21" s="1" t="e">
        <f t="shared" si="11"/>
        <v>#N/A</v>
      </c>
      <c r="AA21" s="1" t="e">
        <f t="shared" si="12"/>
        <v>#N/A</v>
      </c>
      <c r="AB21" s="1" t="e">
        <f t="shared" si="13"/>
        <v>#N/A</v>
      </c>
      <c r="AC21" s="1" t="e">
        <f t="shared" si="14"/>
        <v>#N/A</v>
      </c>
      <c r="AD21" s="1" t="e">
        <f t="shared" si="15"/>
        <v>#N/A</v>
      </c>
      <c r="AE21" s="1" t="e">
        <f t="shared" si="16"/>
        <v>#N/A</v>
      </c>
      <c r="AF21" s="1" t="e">
        <f t="shared" si="17"/>
        <v>#N/A</v>
      </c>
      <c r="AG21" s="1" t="e">
        <f t="shared" si="18"/>
        <v>#N/A</v>
      </c>
      <c r="AH21" s="1" t="e">
        <f t="shared" si="19"/>
        <v>#N/A</v>
      </c>
      <c r="AI21" s="1" t="e">
        <f t="shared" si="20"/>
        <v>#N/A</v>
      </c>
      <c r="AJ21" s="105" t="e">
        <f t="shared" si="21"/>
        <v>#N/A</v>
      </c>
      <c r="AK21" s="105" t="e">
        <f t="shared" si="22"/>
        <v>#N/A</v>
      </c>
      <c r="AL21" s="105" t="e">
        <f t="shared" si="23"/>
        <v>#N/A</v>
      </c>
      <c r="AM21" s="105" t="e">
        <f t="shared" si="24"/>
        <v>#N/A</v>
      </c>
      <c r="AN21" s="105" t="e">
        <f t="shared" si="25"/>
        <v>#N/A</v>
      </c>
      <c r="AO21" s="105" t="e">
        <f t="shared" si="26"/>
        <v>#NAME?</v>
      </c>
      <c r="AP21" s="105" t="e">
        <f t="shared" si="27"/>
        <v>#N/A</v>
      </c>
      <c r="AQ21" s="105" t="e">
        <f t="shared" si="28"/>
        <v>#N/A</v>
      </c>
      <c r="AR21" s="105" t="e">
        <f t="shared" si="29"/>
        <v>#N/A</v>
      </c>
      <c r="AS21" s="105" t="e">
        <f t="shared" si="30"/>
        <v>#N/A</v>
      </c>
      <c r="AT21" s="105" t="e">
        <f t="shared" si="31"/>
        <v>#N/A</v>
      </c>
      <c r="AU21" s="105" t="e">
        <f t="shared" si="32"/>
        <v>#N/A</v>
      </c>
      <c r="AV21" s="105" t="e">
        <f t="shared" si="33"/>
        <v>#N/A</v>
      </c>
      <c r="AW21" s="105" t="e">
        <f t="shared" si="34"/>
        <v>#N/A</v>
      </c>
      <c r="AX21" s="105" t="e">
        <f t="shared" si="35"/>
        <v>#N/A</v>
      </c>
      <c r="AY21" s="105" t="e">
        <f t="shared" si="36"/>
        <v>#N/A</v>
      </c>
      <c r="AZ21" s="105" t="e">
        <f t="shared" si="37"/>
        <v>#N/A</v>
      </c>
      <c r="BA21" s="105" t="e">
        <f t="shared" si="38"/>
        <v>#N/A</v>
      </c>
      <c r="BB21" s="105" t="e">
        <f t="shared" si="39"/>
        <v>#N/A</v>
      </c>
      <c r="BC21" s="105" t="e">
        <f t="shared" si="40"/>
        <v>#N/A</v>
      </c>
      <c r="BD21" s="105" t="e">
        <f t="shared" si="41"/>
        <v>#N/A</v>
      </c>
      <c r="BE21" s="105" t="e">
        <f t="shared" si="42"/>
        <v>#N/A</v>
      </c>
      <c r="BF21" s="20">
        <f t="shared" si="43"/>
        <v>0</v>
      </c>
      <c r="BG21"/>
      <c r="BH21" s="76">
        <f t="shared" si="44"/>
        <v>0</v>
      </c>
      <c r="BI21" s="77">
        <f t="shared" si="45"/>
        <v>0</v>
      </c>
    </row>
    <row r="22" spans="2:61" ht="15" customHeight="1" x14ac:dyDescent="0.25">
      <c r="B22" s="28">
        <v>42</v>
      </c>
      <c r="C22" s="31"/>
      <c r="D22" s="7"/>
      <c r="E22" s="8"/>
      <c r="F22" s="8"/>
      <c r="G22" s="8"/>
      <c r="H22" s="8"/>
      <c r="I22" s="5"/>
      <c r="J22" s="10">
        <v>0</v>
      </c>
      <c r="K22" s="9"/>
      <c r="L22" s="10">
        <v>0</v>
      </c>
      <c r="M22" s="12">
        <f t="shared" si="0"/>
        <v>0</v>
      </c>
      <c r="N22" s="15" t="str">
        <f t="shared" si="1"/>
        <v/>
      </c>
      <c r="O22" s="55"/>
      <c r="P22" s="2"/>
      <c r="Q22" s="19" t="e">
        <f t="shared" si="2"/>
        <v>#N/A</v>
      </c>
      <c r="R22" s="1" t="e">
        <f t="shared" si="3"/>
        <v>#N/A</v>
      </c>
      <c r="S22" s="1" t="e">
        <f t="shared" si="4"/>
        <v>#N/A</v>
      </c>
      <c r="T22" s="1" t="e">
        <f t="shared" si="5"/>
        <v>#N/A</v>
      </c>
      <c r="U22" s="1" t="e">
        <f t="shared" si="6"/>
        <v>#N/A</v>
      </c>
      <c r="V22" s="1" t="e">
        <f t="shared" si="7"/>
        <v>#N/A</v>
      </c>
      <c r="W22" s="1" t="e">
        <f t="shared" si="8"/>
        <v>#N/A</v>
      </c>
      <c r="X22" s="1" t="e">
        <f t="shared" si="9"/>
        <v>#N/A</v>
      </c>
      <c r="Y22" s="19" t="e">
        <f t="shared" si="10"/>
        <v>#N/A</v>
      </c>
      <c r="Z22" s="1" t="e">
        <f t="shared" si="11"/>
        <v>#N/A</v>
      </c>
      <c r="AA22" s="1" t="e">
        <f t="shared" si="12"/>
        <v>#N/A</v>
      </c>
      <c r="AB22" s="1" t="e">
        <f t="shared" si="13"/>
        <v>#N/A</v>
      </c>
      <c r="AC22" s="1" t="e">
        <f t="shared" si="14"/>
        <v>#N/A</v>
      </c>
      <c r="AD22" s="1" t="e">
        <f t="shared" si="15"/>
        <v>#N/A</v>
      </c>
      <c r="AE22" s="1" t="e">
        <f t="shared" si="16"/>
        <v>#N/A</v>
      </c>
      <c r="AF22" s="1" t="e">
        <f t="shared" si="17"/>
        <v>#N/A</v>
      </c>
      <c r="AG22" s="1" t="e">
        <f t="shared" si="18"/>
        <v>#N/A</v>
      </c>
      <c r="AH22" s="1" t="e">
        <f t="shared" si="19"/>
        <v>#N/A</v>
      </c>
      <c r="AI22" s="1" t="e">
        <f t="shared" si="20"/>
        <v>#N/A</v>
      </c>
      <c r="AJ22" s="105" t="e">
        <f t="shared" si="21"/>
        <v>#N/A</v>
      </c>
      <c r="AK22" s="105" t="e">
        <f t="shared" si="22"/>
        <v>#N/A</v>
      </c>
      <c r="AL22" s="105" t="e">
        <f t="shared" si="23"/>
        <v>#N/A</v>
      </c>
      <c r="AM22" s="105" t="e">
        <f t="shared" si="24"/>
        <v>#N/A</v>
      </c>
      <c r="AN22" s="105" t="e">
        <f t="shared" si="25"/>
        <v>#N/A</v>
      </c>
      <c r="AO22" s="105" t="e">
        <f t="shared" si="26"/>
        <v>#NAME?</v>
      </c>
      <c r="AP22" s="105" t="e">
        <f t="shared" si="27"/>
        <v>#N/A</v>
      </c>
      <c r="AQ22" s="105" t="e">
        <f t="shared" si="28"/>
        <v>#N/A</v>
      </c>
      <c r="AR22" s="105" t="e">
        <f t="shared" si="29"/>
        <v>#N/A</v>
      </c>
      <c r="AS22" s="105" t="e">
        <f t="shared" si="30"/>
        <v>#N/A</v>
      </c>
      <c r="AT22" s="105" t="e">
        <f t="shared" si="31"/>
        <v>#N/A</v>
      </c>
      <c r="AU22" s="105" t="e">
        <f t="shared" si="32"/>
        <v>#N/A</v>
      </c>
      <c r="AV22" s="105" t="e">
        <f t="shared" si="33"/>
        <v>#N/A</v>
      </c>
      <c r="AW22" s="105" t="e">
        <f t="shared" si="34"/>
        <v>#N/A</v>
      </c>
      <c r="AX22" s="105" t="e">
        <f t="shared" si="35"/>
        <v>#N/A</v>
      </c>
      <c r="AY22" s="105" t="e">
        <f t="shared" si="36"/>
        <v>#N/A</v>
      </c>
      <c r="AZ22" s="105" t="e">
        <f t="shared" si="37"/>
        <v>#N/A</v>
      </c>
      <c r="BA22" s="105" t="e">
        <f t="shared" si="38"/>
        <v>#N/A</v>
      </c>
      <c r="BB22" s="105" t="e">
        <f t="shared" si="39"/>
        <v>#N/A</v>
      </c>
      <c r="BC22" s="105" t="e">
        <f t="shared" si="40"/>
        <v>#N/A</v>
      </c>
      <c r="BD22" s="105" t="e">
        <f t="shared" si="41"/>
        <v>#N/A</v>
      </c>
      <c r="BE22" s="105" t="e">
        <f t="shared" si="42"/>
        <v>#N/A</v>
      </c>
      <c r="BF22" s="20">
        <f t="shared" si="43"/>
        <v>0</v>
      </c>
      <c r="BG22"/>
      <c r="BH22" s="76">
        <f t="shared" si="44"/>
        <v>0</v>
      </c>
      <c r="BI22" s="77">
        <f t="shared" si="45"/>
        <v>0</v>
      </c>
    </row>
    <row r="23" spans="2:61" ht="15" customHeight="1" x14ac:dyDescent="0.25">
      <c r="B23" s="28">
        <v>43</v>
      </c>
      <c r="C23" s="31"/>
      <c r="D23" s="7"/>
      <c r="E23" s="8"/>
      <c r="F23" s="8"/>
      <c r="G23" s="8"/>
      <c r="H23" s="8"/>
      <c r="I23" s="5"/>
      <c r="J23" s="10">
        <v>0</v>
      </c>
      <c r="K23" s="9"/>
      <c r="L23" s="10">
        <v>0</v>
      </c>
      <c r="M23" s="12">
        <f t="shared" si="0"/>
        <v>0</v>
      </c>
      <c r="N23" s="15" t="str">
        <f t="shared" si="1"/>
        <v/>
      </c>
      <c r="O23" s="55"/>
      <c r="P23" s="2"/>
      <c r="Q23" s="19" t="e">
        <f t="shared" si="2"/>
        <v>#N/A</v>
      </c>
      <c r="R23" s="1" t="e">
        <f t="shared" si="3"/>
        <v>#N/A</v>
      </c>
      <c r="S23" s="1" t="e">
        <f t="shared" si="4"/>
        <v>#N/A</v>
      </c>
      <c r="T23" s="1" t="e">
        <f t="shared" si="5"/>
        <v>#N/A</v>
      </c>
      <c r="U23" s="1" t="e">
        <f t="shared" si="6"/>
        <v>#N/A</v>
      </c>
      <c r="V23" s="1" t="e">
        <f t="shared" si="7"/>
        <v>#N/A</v>
      </c>
      <c r="W23" s="1" t="e">
        <f t="shared" si="8"/>
        <v>#N/A</v>
      </c>
      <c r="X23" s="1" t="e">
        <f t="shared" si="9"/>
        <v>#N/A</v>
      </c>
      <c r="Y23" s="19" t="e">
        <f t="shared" si="10"/>
        <v>#N/A</v>
      </c>
      <c r="Z23" s="1" t="e">
        <f t="shared" si="11"/>
        <v>#N/A</v>
      </c>
      <c r="AA23" s="1" t="e">
        <f t="shared" si="12"/>
        <v>#N/A</v>
      </c>
      <c r="AB23" s="1" t="e">
        <f t="shared" si="13"/>
        <v>#N/A</v>
      </c>
      <c r="AC23" s="1" t="e">
        <f t="shared" si="14"/>
        <v>#N/A</v>
      </c>
      <c r="AD23" s="1" t="e">
        <f t="shared" si="15"/>
        <v>#N/A</v>
      </c>
      <c r="AE23" s="1" t="e">
        <f t="shared" si="16"/>
        <v>#N/A</v>
      </c>
      <c r="AF23" s="1" t="e">
        <f t="shared" si="17"/>
        <v>#N/A</v>
      </c>
      <c r="AG23" s="1" t="e">
        <f t="shared" si="18"/>
        <v>#N/A</v>
      </c>
      <c r="AH23" s="1" t="e">
        <f t="shared" si="19"/>
        <v>#N/A</v>
      </c>
      <c r="AI23" s="1" t="e">
        <f t="shared" si="20"/>
        <v>#N/A</v>
      </c>
      <c r="AJ23" s="105" t="e">
        <f t="shared" si="21"/>
        <v>#N/A</v>
      </c>
      <c r="AK23" s="105" t="e">
        <f t="shared" si="22"/>
        <v>#N/A</v>
      </c>
      <c r="AL23" s="105" t="e">
        <f t="shared" si="23"/>
        <v>#N/A</v>
      </c>
      <c r="AM23" s="105" t="e">
        <f t="shared" si="24"/>
        <v>#N/A</v>
      </c>
      <c r="AN23" s="105" t="e">
        <f t="shared" si="25"/>
        <v>#N/A</v>
      </c>
      <c r="AO23" s="105" t="e">
        <f t="shared" si="26"/>
        <v>#NAME?</v>
      </c>
      <c r="AP23" s="105" t="e">
        <f t="shared" si="27"/>
        <v>#N/A</v>
      </c>
      <c r="AQ23" s="105" t="e">
        <f t="shared" si="28"/>
        <v>#N/A</v>
      </c>
      <c r="AR23" s="105" t="e">
        <f t="shared" si="29"/>
        <v>#N/A</v>
      </c>
      <c r="AS23" s="105" t="e">
        <f t="shared" si="30"/>
        <v>#N/A</v>
      </c>
      <c r="AT23" s="105" t="e">
        <f t="shared" si="31"/>
        <v>#N/A</v>
      </c>
      <c r="AU23" s="105" t="e">
        <f t="shared" si="32"/>
        <v>#N/A</v>
      </c>
      <c r="AV23" s="105" t="e">
        <f t="shared" si="33"/>
        <v>#N/A</v>
      </c>
      <c r="AW23" s="105" t="e">
        <f t="shared" si="34"/>
        <v>#N/A</v>
      </c>
      <c r="AX23" s="105" t="e">
        <f t="shared" si="35"/>
        <v>#N/A</v>
      </c>
      <c r="AY23" s="105" t="e">
        <f t="shared" si="36"/>
        <v>#N/A</v>
      </c>
      <c r="AZ23" s="105" t="e">
        <f t="shared" si="37"/>
        <v>#N/A</v>
      </c>
      <c r="BA23" s="105" t="e">
        <f t="shared" si="38"/>
        <v>#N/A</v>
      </c>
      <c r="BB23" s="105" t="e">
        <f t="shared" si="39"/>
        <v>#N/A</v>
      </c>
      <c r="BC23" s="105" t="e">
        <f t="shared" si="40"/>
        <v>#N/A</v>
      </c>
      <c r="BD23" s="105" t="e">
        <f t="shared" si="41"/>
        <v>#N/A</v>
      </c>
      <c r="BE23" s="105" t="e">
        <f t="shared" si="42"/>
        <v>#N/A</v>
      </c>
      <c r="BF23" s="20">
        <f t="shared" si="43"/>
        <v>0</v>
      </c>
      <c r="BG23"/>
      <c r="BH23" s="76">
        <f t="shared" si="44"/>
        <v>0</v>
      </c>
      <c r="BI23" s="77">
        <f t="shared" si="45"/>
        <v>0</v>
      </c>
    </row>
    <row r="24" spans="2:61" ht="15" customHeight="1" x14ac:dyDescent="0.25">
      <c r="B24" s="28">
        <v>44</v>
      </c>
      <c r="C24" s="31"/>
      <c r="D24" s="7"/>
      <c r="E24" s="8"/>
      <c r="F24" s="8"/>
      <c r="G24" s="8"/>
      <c r="H24" s="8"/>
      <c r="I24" s="5"/>
      <c r="J24" s="10">
        <v>0</v>
      </c>
      <c r="K24" s="9"/>
      <c r="L24" s="10">
        <v>0</v>
      </c>
      <c r="M24" s="12">
        <f t="shared" si="0"/>
        <v>0</v>
      </c>
      <c r="N24" s="15" t="str">
        <f t="shared" si="1"/>
        <v/>
      </c>
      <c r="O24" s="55"/>
      <c r="P24" s="2"/>
      <c r="Q24" s="19" t="e">
        <f t="shared" si="2"/>
        <v>#N/A</v>
      </c>
      <c r="R24" s="1" t="e">
        <f t="shared" si="3"/>
        <v>#N/A</v>
      </c>
      <c r="S24" s="1" t="e">
        <f t="shared" si="4"/>
        <v>#N/A</v>
      </c>
      <c r="T24" s="1" t="e">
        <f t="shared" si="5"/>
        <v>#N/A</v>
      </c>
      <c r="U24" s="1" t="e">
        <f t="shared" si="6"/>
        <v>#N/A</v>
      </c>
      <c r="V24" s="1" t="e">
        <f t="shared" si="7"/>
        <v>#N/A</v>
      </c>
      <c r="W24" s="1" t="e">
        <f t="shared" si="8"/>
        <v>#N/A</v>
      </c>
      <c r="X24" s="1" t="e">
        <f t="shared" si="9"/>
        <v>#N/A</v>
      </c>
      <c r="Y24" s="19" t="e">
        <f t="shared" si="10"/>
        <v>#N/A</v>
      </c>
      <c r="Z24" s="1" t="e">
        <f t="shared" si="11"/>
        <v>#N/A</v>
      </c>
      <c r="AA24" s="1" t="e">
        <f t="shared" si="12"/>
        <v>#N/A</v>
      </c>
      <c r="AB24" s="1" t="e">
        <f t="shared" si="13"/>
        <v>#N/A</v>
      </c>
      <c r="AC24" s="1" t="e">
        <f t="shared" si="14"/>
        <v>#N/A</v>
      </c>
      <c r="AD24" s="1" t="e">
        <f t="shared" si="15"/>
        <v>#N/A</v>
      </c>
      <c r="AE24" s="1" t="e">
        <f t="shared" si="16"/>
        <v>#N/A</v>
      </c>
      <c r="AF24" s="1" t="e">
        <f t="shared" si="17"/>
        <v>#N/A</v>
      </c>
      <c r="AG24" s="1" t="e">
        <f t="shared" si="18"/>
        <v>#N/A</v>
      </c>
      <c r="AH24" s="1" t="e">
        <f t="shared" si="19"/>
        <v>#N/A</v>
      </c>
      <c r="AI24" s="1" t="e">
        <f t="shared" si="20"/>
        <v>#N/A</v>
      </c>
      <c r="AJ24" s="105" t="e">
        <f t="shared" si="21"/>
        <v>#N/A</v>
      </c>
      <c r="AK24" s="105" t="e">
        <f t="shared" si="22"/>
        <v>#N/A</v>
      </c>
      <c r="AL24" s="105" t="e">
        <f t="shared" si="23"/>
        <v>#N/A</v>
      </c>
      <c r="AM24" s="105" t="e">
        <f t="shared" si="24"/>
        <v>#N/A</v>
      </c>
      <c r="AN24" s="105" t="e">
        <f t="shared" si="25"/>
        <v>#N/A</v>
      </c>
      <c r="AO24" s="105" t="e">
        <f t="shared" si="26"/>
        <v>#NAME?</v>
      </c>
      <c r="AP24" s="105" t="e">
        <f t="shared" si="27"/>
        <v>#N/A</v>
      </c>
      <c r="AQ24" s="105" t="e">
        <f t="shared" si="28"/>
        <v>#N/A</v>
      </c>
      <c r="AR24" s="105" t="e">
        <f t="shared" si="29"/>
        <v>#N/A</v>
      </c>
      <c r="AS24" s="105" t="e">
        <f t="shared" si="30"/>
        <v>#N/A</v>
      </c>
      <c r="AT24" s="105" t="e">
        <f t="shared" si="31"/>
        <v>#N/A</v>
      </c>
      <c r="AU24" s="105" t="e">
        <f t="shared" si="32"/>
        <v>#N/A</v>
      </c>
      <c r="AV24" s="105" t="e">
        <f t="shared" si="33"/>
        <v>#N/A</v>
      </c>
      <c r="AW24" s="105" t="e">
        <f t="shared" si="34"/>
        <v>#N/A</v>
      </c>
      <c r="AX24" s="105" t="e">
        <f t="shared" si="35"/>
        <v>#N/A</v>
      </c>
      <c r="AY24" s="105" t="e">
        <f t="shared" si="36"/>
        <v>#N/A</v>
      </c>
      <c r="AZ24" s="105" t="e">
        <f t="shared" si="37"/>
        <v>#N/A</v>
      </c>
      <c r="BA24" s="105" t="e">
        <f t="shared" si="38"/>
        <v>#N/A</v>
      </c>
      <c r="BB24" s="105" t="e">
        <f t="shared" si="39"/>
        <v>#N/A</v>
      </c>
      <c r="BC24" s="105" t="e">
        <f t="shared" si="40"/>
        <v>#N/A</v>
      </c>
      <c r="BD24" s="105" t="e">
        <f t="shared" si="41"/>
        <v>#N/A</v>
      </c>
      <c r="BE24" s="105" t="e">
        <f t="shared" si="42"/>
        <v>#N/A</v>
      </c>
      <c r="BF24" s="20">
        <f t="shared" si="43"/>
        <v>0</v>
      </c>
      <c r="BG24"/>
      <c r="BH24" s="76">
        <f t="shared" si="44"/>
        <v>0</v>
      </c>
      <c r="BI24" s="77">
        <f t="shared" si="45"/>
        <v>0</v>
      </c>
    </row>
    <row r="25" spans="2:61" ht="15" customHeight="1" x14ac:dyDescent="0.25">
      <c r="B25" s="28">
        <v>45</v>
      </c>
      <c r="C25" s="31"/>
      <c r="D25" s="7"/>
      <c r="E25" s="8"/>
      <c r="F25" s="8"/>
      <c r="G25" s="8"/>
      <c r="H25" s="8"/>
      <c r="I25" s="5"/>
      <c r="J25" s="10">
        <v>0</v>
      </c>
      <c r="K25" s="9"/>
      <c r="L25" s="10">
        <v>0</v>
      </c>
      <c r="M25" s="12">
        <f t="shared" si="0"/>
        <v>0</v>
      </c>
      <c r="N25" s="15" t="str">
        <f t="shared" si="1"/>
        <v/>
      </c>
      <c r="O25" s="55"/>
      <c r="P25" s="2"/>
      <c r="Q25" s="19" t="e">
        <f t="shared" si="2"/>
        <v>#N/A</v>
      </c>
      <c r="R25" s="1" t="e">
        <f t="shared" si="3"/>
        <v>#N/A</v>
      </c>
      <c r="S25" s="1" t="e">
        <f t="shared" si="4"/>
        <v>#N/A</v>
      </c>
      <c r="T25" s="1" t="e">
        <f t="shared" si="5"/>
        <v>#N/A</v>
      </c>
      <c r="U25" s="1" t="e">
        <f t="shared" si="6"/>
        <v>#N/A</v>
      </c>
      <c r="V25" s="1" t="e">
        <f t="shared" si="7"/>
        <v>#N/A</v>
      </c>
      <c r="W25" s="1" t="e">
        <f t="shared" si="8"/>
        <v>#N/A</v>
      </c>
      <c r="X25" s="1" t="e">
        <f t="shared" si="9"/>
        <v>#N/A</v>
      </c>
      <c r="Y25" s="19" t="e">
        <f t="shared" si="10"/>
        <v>#N/A</v>
      </c>
      <c r="Z25" s="1" t="e">
        <f t="shared" si="11"/>
        <v>#N/A</v>
      </c>
      <c r="AA25" s="1" t="e">
        <f t="shared" si="12"/>
        <v>#N/A</v>
      </c>
      <c r="AB25" s="1" t="e">
        <f t="shared" si="13"/>
        <v>#N/A</v>
      </c>
      <c r="AC25" s="1" t="e">
        <f t="shared" si="14"/>
        <v>#N/A</v>
      </c>
      <c r="AD25" s="1" t="e">
        <f t="shared" si="15"/>
        <v>#N/A</v>
      </c>
      <c r="AE25" s="1" t="e">
        <f t="shared" si="16"/>
        <v>#N/A</v>
      </c>
      <c r="AF25" s="1" t="e">
        <f t="shared" si="17"/>
        <v>#N/A</v>
      </c>
      <c r="AG25" s="1" t="e">
        <f t="shared" si="18"/>
        <v>#N/A</v>
      </c>
      <c r="AH25" s="1" t="e">
        <f t="shared" si="19"/>
        <v>#N/A</v>
      </c>
      <c r="AI25" s="1" t="e">
        <f t="shared" si="20"/>
        <v>#N/A</v>
      </c>
      <c r="AJ25" s="105" t="e">
        <f t="shared" si="21"/>
        <v>#N/A</v>
      </c>
      <c r="AK25" s="105" t="e">
        <f t="shared" si="22"/>
        <v>#N/A</v>
      </c>
      <c r="AL25" s="105" t="e">
        <f t="shared" si="23"/>
        <v>#N/A</v>
      </c>
      <c r="AM25" s="105" t="e">
        <f t="shared" si="24"/>
        <v>#N/A</v>
      </c>
      <c r="AN25" s="105" t="e">
        <f t="shared" si="25"/>
        <v>#N/A</v>
      </c>
      <c r="AO25" s="105" t="e">
        <f t="shared" si="26"/>
        <v>#NAME?</v>
      </c>
      <c r="AP25" s="105" t="e">
        <f t="shared" si="27"/>
        <v>#N/A</v>
      </c>
      <c r="AQ25" s="105" t="e">
        <f t="shared" si="28"/>
        <v>#N/A</v>
      </c>
      <c r="AR25" s="105" t="e">
        <f t="shared" si="29"/>
        <v>#N/A</v>
      </c>
      <c r="AS25" s="105" t="e">
        <f t="shared" si="30"/>
        <v>#N/A</v>
      </c>
      <c r="AT25" s="105" t="e">
        <f t="shared" si="31"/>
        <v>#N/A</v>
      </c>
      <c r="AU25" s="105" t="e">
        <f t="shared" si="32"/>
        <v>#N/A</v>
      </c>
      <c r="AV25" s="105" t="e">
        <f t="shared" si="33"/>
        <v>#N/A</v>
      </c>
      <c r="AW25" s="105" t="e">
        <f t="shared" si="34"/>
        <v>#N/A</v>
      </c>
      <c r="AX25" s="105" t="e">
        <f t="shared" si="35"/>
        <v>#N/A</v>
      </c>
      <c r="AY25" s="105" t="e">
        <f t="shared" si="36"/>
        <v>#N/A</v>
      </c>
      <c r="AZ25" s="105" t="e">
        <f t="shared" si="37"/>
        <v>#N/A</v>
      </c>
      <c r="BA25" s="105" t="e">
        <f t="shared" si="38"/>
        <v>#N/A</v>
      </c>
      <c r="BB25" s="105" t="e">
        <f t="shared" si="39"/>
        <v>#N/A</v>
      </c>
      <c r="BC25" s="105" t="e">
        <f t="shared" si="40"/>
        <v>#N/A</v>
      </c>
      <c r="BD25" s="105" t="e">
        <f t="shared" si="41"/>
        <v>#N/A</v>
      </c>
      <c r="BE25" s="105" t="e">
        <f t="shared" si="42"/>
        <v>#N/A</v>
      </c>
      <c r="BF25" s="20">
        <f t="shared" si="43"/>
        <v>0</v>
      </c>
      <c r="BG25"/>
      <c r="BH25" s="76">
        <f t="shared" si="44"/>
        <v>0</v>
      </c>
      <c r="BI25" s="77">
        <f t="shared" si="45"/>
        <v>0</v>
      </c>
    </row>
    <row r="26" spans="2:61" ht="15" customHeight="1" x14ac:dyDescent="0.25">
      <c r="B26" s="28">
        <v>46</v>
      </c>
      <c r="C26" s="31"/>
      <c r="D26" s="7"/>
      <c r="E26" s="8"/>
      <c r="F26" s="8"/>
      <c r="G26" s="8"/>
      <c r="H26" s="8"/>
      <c r="I26" s="5"/>
      <c r="J26" s="10">
        <v>0</v>
      </c>
      <c r="K26" s="9"/>
      <c r="L26" s="10">
        <v>0</v>
      </c>
      <c r="M26" s="12">
        <f t="shared" si="0"/>
        <v>0</v>
      </c>
      <c r="N26" s="15" t="str">
        <f t="shared" si="1"/>
        <v/>
      </c>
      <c r="O26" s="55"/>
      <c r="P26" s="2"/>
      <c r="Q26" s="19" t="e">
        <f t="shared" si="2"/>
        <v>#N/A</v>
      </c>
      <c r="R26" s="1" t="e">
        <f t="shared" si="3"/>
        <v>#N/A</v>
      </c>
      <c r="S26" s="1" t="e">
        <f t="shared" si="4"/>
        <v>#N/A</v>
      </c>
      <c r="T26" s="1" t="e">
        <f t="shared" si="5"/>
        <v>#N/A</v>
      </c>
      <c r="U26" s="1" t="e">
        <f t="shared" si="6"/>
        <v>#N/A</v>
      </c>
      <c r="V26" s="1" t="e">
        <f t="shared" si="7"/>
        <v>#N/A</v>
      </c>
      <c r="W26" s="1" t="e">
        <f t="shared" si="8"/>
        <v>#N/A</v>
      </c>
      <c r="X26" s="1" t="e">
        <f t="shared" si="9"/>
        <v>#N/A</v>
      </c>
      <c r="Y26" s="19" t="e">
        <f t="shared" si="10"/>
        <v>#N/A</v>
      </c>
      <c r="Z26" s="1" t="e">
        <f t="shared" si="11"/>
        <v>#N/A</v>
      </c>
      <c r="AA26" s="1" t="e">
        <f t="shared" si="12"/>
        <v>#N/A</v>
      </c>
      <c r="AB26" s="1" t="e">
        <f t="shared" si="13"/>
        <v>#N/A</v>
      </c>
      <c r="AC26" s="1" t="e">
        <f t="shared" si="14"/>
        <v>#N/A</v>
      </c>
      <c r="AD26" s="1" t="e">
        <f t="shared" si="15"/>
        <v>#N/A</v>
      </c>
      <c r="AE26" s="1" t="e">
        <f t="shared" si="16"/>
        <v>#N/A</v>
      </c>
      <c r="AF26" s="1" t="e">
        <f t="shared" si="17"/>
        <v>#N/A</v>
      </c>
      <c r="AG26" s="1" t="e">
        <f t="shared" si="18"/>
        <v>#N/A</v>
      </c>
      <c r="AH26" s="1" t="e">
        <f t="shared" si="19"/>
        <v>#N/A</v>
      </c>
      <c r="AI26" s="1" t="e">
        <f t="shared" si="20"/>
        <v>#N/A</v>
      </c>
      <c r="AJ26" s="105" t="e">
        <f t="shared" si="21"/>
        <v>#N/A</v>
      </c>
      <c r="AK26" s="105" t="e">
        <f t="shared" si="22"/>
        <v>#N/A</v>
      </c>
      <c r="AL26" s="105" t="e">
        <f t="shared" si="23"/>
        <v>#N/A</v>
      </c>
      <c r="AM26" s="105" t="e">
        <f t="shared" si="24"/>
        <v>#N/A</v>
      </c>
      <c r="AN26" s="105" t="e">
        <f t="shared" si="25"/>
        <v>#N/A</v>
      </c>
      <c r="AO26" s="105" t="e">
        <f t="shared" si="26"/>
        <v>#NAME?</v>
      </c>
      <c r="AP26" s="105" t="e">
        <f t="shared" si="27"/>
        <v>#N/A</v>
      </c>
      <c r="AQ26" s="105" t="e">
        <f t="shared" si="28"/>
        <v>#N/A</v>
      </c>
      <c r="AR26" s="105" t="e">
        <f t="shared" si="29"/>
        <v>#N/A</v>
      </c>
      <c r="AS26" s="105" t="e">
        <f t="shared" si="30"/>
        <v>#N/A</v>
      </c>
      <c r="AT26" s="105" t="e">
        <f t="shared" si="31"/>
        <v>#N/A</v>
      </c>
      <c r="AU26" s="105" t="e">
        <f t="shared" si="32"/>
        <v>#N/A</v>
      </c>
      <c r="AV26" s="105" t="e">
        <f t="shared" si="33"/>
        <v>#N/A</v>
      </c>
      <c r="AW26" s="105" t="e">
        <f t="shared" si="34"/>
        <v>#N/A</v>
      </c>
      <c r="AX26" s="105" t="e">
        <f t="shared" si="35"/>
        <v>#N/A</v>
      </c>
      <c r="AY26" s="105" t="e">
        <f t="shared" si="36"/>
        <v>#N/A</v>
      </c>
      <c r="AZ26" s="105" t="e">
        <f t="shared" si="37"/>
        <v>#N/A</v>
      </c>
      <c r="BA26" s="105" t="e">
        <f t="shared" si="38"/>
        <v>#N/A</v>
      </c>
      <c r="BB26" s="105" t="e">
        <f t="shared" si="39"/>
        <v>#N/A</v>
      </c>
      <c r="BC26" s="105" t="e">
        <f t="shared" si="40"/>
        <v>#N/A</v>
      </c>
      <c r="BD26" s="105" t="e">
        <f t="shared" si="41"/>
        <v>#N/A</v>
      </c>
      <c r="BE26" s="105" t="e">
        <f t="shared" si="42"/>
        <v>#N/A</v>
      </c>
      <c r="BF26" s="20">
        <f t="shared" si="43"/>
        <v>0</v>
      </c>
      <c r="BG26"/>
      <c r="BH26" s="76">
        <f t="shared" si="44"/>
        <v>0</v>
      </c>
      <c r="BI26" s="77">
        <f t="shared" si="45"/>
        <v>0</v>
      </c>
    </row>
    <row r="27" spans="2:61" ht="15" customHeight="1" x14ac:dyDescent="0.25">
      <c r="B27" s="28">
        <v>47</v>
      </c>
      <c r="C27" s="31"/>
      <c r="D27" s="7"/>
      <c r="E27" s="8"/>
      <c r="F27" s="8"/>
      <c r="G27" s="8"/>
      <c r="H27" s="8"/>
      <c r="I27" s="5"/>
      <c r="J27" s="10">
        <v>0</v>
      </c>
      <c r="K27" s="9"/>
      <c r="L27" s="10">
        <v>0</v>
      </c>
      <c r="M27" s="12">
        <f t="shared" si="0"/>
        <v>0</v>
      </c>
      <c r="N27" s="15" t="str">
        <f t="shared" si="1"/>
        <v/>
      </c>
      <c r="O27" s="55"/>
      <c r="P27" s="2"/>
      <c r="Q27" s="19" t="e">
        <f t="shared" si="2"/>
        <v>#N/A</v>
      </c>
      <c r="R27" s="1" t="e">
        <f t="shared" si="3"/>
        <v>#N/A</v>
      </c>
      <c r="S27" s="1" t="e">
        <f t="shared" si="4"/>
        <v>#N/A</v>
      </c>
      <c r="T27" s="1" t="e">
        <f t="shared" si="5"/>
        <v>#N/A</v>
      </c>
      <c r="U27" s="1" t="e">
        <f t="shared" si="6"/>
        <v>#N/A</v>
      </c>
      <c r="V27" s="1" t="e">
        <f t="shared" si="7"/>
        <v>#N/A</v>
      </c>
      <c r="W27" s="1" t="e">
        <f t="shared" si="8"/>
        <v>#N/A</v>
      </c>
      <c r="X27" s="1" t="e">
        <f t="shared" si="9"/>
        <v>#N/A</v>
      </c>
      <c r="Y27" s="19" t="e">
        <f t="shared" si="10"/>
        <v>#N/A</v>
      </c>
      <c r="Z27" s="1" t="e">
        <f t="shared" si="11"/>
        <v>#N/A</v>
      </c>
      <c r="AA27" s="1" t="e">
        <f t="shared" si="12"/>
        <v>#N/A</v>
      </c>
      <c r="AB27" s="1" t="e">
        <f t="shared" si="13"/>
        <v>#N/A</v>
      </c>
      <c r="AC27" s="1" t="e">
        <f t="shared" si="14"/>
        <v>#N/A</v>
      </c>
      <c r="AD27" s="1" t="e">
        <f t="shared" si="15"/>
        <v>#N/A</v>
      </c>
      <c r="AE27" s="1" t="e">
        <f t="shared" si="16"/>
        <v>#N/A</v>
      </c>
      <c r="AF27" s="1" t="e">
        <f t="shared" si="17"/>
        <v>#N/A</v>
      </c>
      <c r="AG27" s="1" t="e">
        <f t="shared" si="18"/>
        <v>#N/A</v>
      </c>
      <c r="AH27" s="1" t="e">
        <f t="shared" si="19"/>
        <v>#N/A</v>
      </c>
      <c r="AI27" s="1" t="e">
        <f t="shared" si="20"/>
        <v>#N/A</v>
      </c>
      <c r="AJ27" s="105" t="e">
        <f t="shared" si="21"/>
        <v>#N/A</v>
      </c>
      <c r="AK27" s="105" t="e">
        <f t="shared" si="22"/>
        <v>#N/A</v>
      </c>
      <c r="AL27" s="105" t="e">
        <f t="shared" si="23"/>
        <v>#N/A</v>
      </c>
      <c r="AM27" s="105" t="e">
        <f t="shared" si="24"/>
        <v>#N/A</v>
      </c>
      <c r="AN27" s="105" t="e">
        <f t="shared" si="25"/>
        <v>#N/A</v>
      </c>
      <c r="AO27" s="105" t="e">
        <f t="shared" si="26"/>
        <v>#NAME?</v>
      </c>
      <c r="AP27" s="105" t="e">
        <f t="shared" si="27"/>
        <v>#N/A</v>
      </c>
      <c r="AQ27" s="105" t="e">
        <f t="shared" si="28"/>
        <v>#N/A</v>
      </c>
      <c r="AR27" s="105" t="e">
        <f t="shared" si="29"/>
        <v>#N/A</v>
      </c>
      <c r="AS27" s="105" t="e">
        <f t="shared" si="30"/>
        <v>#N/A</v>
      </c>
      <c r="AT27" s="105" t="e">
        <f t="shared" si="31"/>
        <v>#N/A</v>
      </c>
      <c r="AU27" s="105" t="e">
        <f t="shared" si="32"/>
        <v>#N/A</v>
      </c>
      <c r="AV27" s="105" t="e">
        <f t="shared" si="33"/>
        <v>#N/A</v>
      </c>
      <c r="AW27" s="105" t="e">
        <f t="shared" si="34"/>
        <v>#N/A</v>
      </c>
      <c r="AX27" s="105" t="e">
        <f t="shared" si="35"/>
        <v>#N/A</v>
      </c>
      <c r="AY27" s="105" t="e">
        <f t="shared" si="36"/>
        <v>#N/A</v>
      </c>
      <c r="AZ27" s="105" t="e">
        <f t="shared" si="37"/>
        <v>#N/A</v>
      </c>
      <c r="BA27" s="105" t="e">
        <f t="shared" si="38"/>
        <v>#N/A</v>
      </c>
      <c r="BB27" s="105" t="e">
        <f t="shared" si="39"/>
        <v>#N/A</v>
      </c>
      <c r="BC27" s="105" t="e">
        <f t="shared" si="40"/>
        <v>#N/A</v>
      </c>
      <c r="BD27" s="105" t="e">
        <f t="shared" si="41"/>
        <v>#N/A</v>
      </c>
      <c r="BE27" s="105" t="e">
        <f t="shared" si="42"/>
        <v>#N/A</v>
      </c>
      <c r="BF27" s="20">
        <f t="shared" si="43"/>
        <v>0</v>
      </c>
      <c r="BG27"/>
      <c r="BH27" s="76">
        <f t="shared" si="44"/>
        <v>0</v>
      </c>
      <c r="BI27" s="77">
        <f t="shared" si="45"/>
        <v>0</v>
      </c>
    </row>
    <row r="28" spans="2:61" ht="15" customHeight="1" x14ac:dyDescent="0.25">
      <c r="B28" s="28">
        <v>48</v>
      </c>
      <c r="C28" s="31"/>
      <c r="D28" s="7"/>
      <c r="E28" s="8"/>
      <c r="F28" s="8"/>
      <c r="G28" s="8"/>
      <c r="H28" s="8"/>
      <c r="I28" s="5"/>
      <c r="J28" s="10">
        <v>0</v>
      </c>
      <c r="K28" s="9"/>
      <c r="L28" s="10">
        <v>0</v>
      </c>
      <c r="M28" s="12">
        <f t="shared" si="0"/>
        <v>0</v>
      </c>
      <c r="N28" s="15" t="str">
        <f t="shared" si="1"/>
        <v/>
      </c>
      <c r="O28" s="55"/>
      <c r="P28" s="2"/>
      <c r="Q28" s="19" t="e">
        <f t="shared" si="2"/>
        <v>#N/A</v>
      </c>
      <c r="R28" s="1" t="e">
        <f t="shared" si="3"/>
        <v>#N/A</v>
      </c>
      <c r="S28" s="1" t="e">
        <f t="shared" si="4"/>
        <v>#N/A</v>
      </c>
      <c r="T28" s="1" t="e">
        <f t="shared" si="5"/>
        <v>#N/A</v>
      </c>
      <c r="U28" s="1" t="e">
        <f t="shared" si="6"/>
        <v>#N/A</v>
      </c>
      <c r="V28" s="1" t="e">
        <f t="shared" si="7"/>
        <v>#N/A</v>
      </c>
      <c r="W28" s="1" t="e">
        <f t="shared" si="8"/>
        <v>#N/A</v>
      </c>
      <c r="X28" s="1" t="e">
        <f t="shared" si="9"/>
        <v>#N/A</v>
      </c>
      <c r="Y28" s="19" t="e">
        <f t="shared" si="10"/>
        <v>#N/A</v>
      </c>
      <c r="Z28" s="1" t="e">
        <f t="shared" si="11"/>
        <v>#N/A</v>
      </c>
      <c r="AA28" s="1" t="e">
        <f t="shared" si="12"/>
        <v>#N/A</v>
      </c>
      <c r="AB28" s="1" t="e">
        <f t="shared" si="13"/>
        <v>#N/A</v>
      </c>
      <c r="AC28" s="1" t="e">
        <f t="shared" si="14"/>
        <v>#N/A</v>
      </c>
      <c r="AD28" s="1" t="e">
        <f t="shared" si="15"/>
        <v>#N/A</v>
      </c>
      <c r="AE28" s="1" t="e">
        <f t="shared" si="16"/>
        <v>#N/A</v>
      </c>
      <c r="AF28" s="1" t="e">
        <f t="shared" si="17"/>
        <v>#N/A</v>
      </c>
      <c r="AG28" s="1" t="e">
        <f t="shared" si="18"/>
        <v>#N/A</v>
      </c>
      <c r="AH28" s="1" t="e">
        <f t="shared" si="19"/>
        <v>#N/A</v>
      </c>
      <c r="AI28" s="1" t="e">
        <f t="shared" si="20"/>
        <v>#N/A</v>
      </c>
      <c r="AJ28" s="105" t="e">
        <f t="shared" si="21"/>
        <v>#N/A</v>
      </c>
      <c r="AK28" s="105" t="e">
        <f t="shared" si="22"/>
        <v>#N/A</v>
      </c>
      <c r="AL28" s="105" t="e">
        <f t="shared" si="23"/>
        <v>#N/A</v>
      </c>
      <c r="AM28" s="105" t="e">
        <f t="shared" si="24"/>
        <v>#N/A</v>
      </c>
      <c r="AN28" s="105" t="e">
        <f t="shared" si="25"/>
        <v>#N/A</v>
      </c>
      <c r="AO28" s="105" t="e">
        <f t="shared" si="26"/>
        <v>#NAME?</v>
      </c>
      <c r="AP28" s="105" t="e">
        <f t="shared" si="27"/>
        <v>#N/A</v>
      </c>
      <c r="AQ28" s="105" t="e">
        <f t="shared" si="28"/>
        <v>#N/A</v>
      </c>
      <c r="AR28" s="105" t="e">
        <f t="shared" si="29"/>
        <v>#N/A</v>
      </c>
      <c r="AS28" s="105" t="e">
        <f t="shared" si="30"/>
        <v>#N/A</v>
      </c>
      <c r="AT28" s="105" t="e">
        <f t="shared" si="31"/>
        <v>#N/A</v>
      </c>
      <c r="AU28" s="105" t="e">
        <f t="shared" si="32"/>
        <v>#N/A</v>
      </c>
      <c r="AV28" s="105" t="e">
        <f t="shared" si="33"/>
        <v>#N/A</v>
      </c>
      <c r="AW28" s="105" t="e">
        <f t="shared" si="34"/>
        <v>#N/A</v>
      </c>
      <c r="AX28" s="105" t="e">
        <f t="shared" si="35"/>
        <v>#N/A</v>
      </c>
      <c r="AY28" s="105" t="e">
        <f t="shared" si="36"/>
        <v>#N/A</v>
      </c>
      <c r="AZ28" s="105" t="e">
        <f t="shared" si="37"/>
        <v>#N/A</v>
      </c>
      <c r="BA28" s="105" t="e">
        <f t="shared" si="38"/>
        <v>#N/A</v>
      </c>
      <c r="BB28" s="105" t="e">
        <f t="shared" si="39"/>
        <v>#N/A</v>
      </c>
      <c r="BC28" s="105" t="e">
        <f t="shared" si="40"/>
        <v>#N/A</v>
      </c>
      <c r="BD28" s="105" t="e">
        <f t="shared" si="41"/>
        <v>#N/A</v>
      </c>
      <c r="BE28" s="105" t="e">
        <f t="shared" si="42"/>
        <v>#N/A</v>
      </c>
      <c r="BF28" s="20">
        <f t="shared" si="43"/>
        <v>0</v>
      </c>
      <c r="BG28"/>
      <c r="BH28" s="76">
        <f t="shared" si="44"/>
        <v>0</v>
      </c>
      <c r="BI28" s="77">
        <f t="shared" si="45"/>
        <v>0</v>
      </c>
    </row>
    <row r="29" spans="2:61" ht="15" customHeight="1" x14ac:dyDescent="0.25">
      <c r="B29" s="28">
        <v>49</v>
      </c>
      <c r="C29" s="31"/>
      <c r="D29" s="7"/>
      <c r="E29" s="8"/>
      <c r="F29" s="8"/>
      <c r="G29" s="8"/>
      <c r="H29" s="8"/>
      <c r="I29" s="5"/>
      <c r="J29" s="10">
        <v>0</v>
      </c>
      <c r="K29" s="9"/>
      <c r="L29" s="10">
        <v>0</v>
      </c>
      <c r="M29" s="12">
        <f t="shared" si="0"/>
        <v>0</v>
      </c>
      <c r="N29" s="15" t="str">
        <f t="shared" si="1"/>
        <v/>
      </c>
      <c r="O29" s="55"/>
      <c r="P29" s="2"/>
      <c r="Q29" s="19" t="e">
        <f t="shared" si="2"/>
        <v>#N/A</v>
      </c>
      <c r="R29" s="1" t="e">
        <f t="shared" si="3"/>
        <v>#N/A</v>
      </c>
      <c r="S29" s="1" t="e">
        <f t="shared" si="4"/>
        <v>#N/A</v>
      </c>
      <c r="T29" s="1" t="e">
        <f t="shared" si="5"/>
        <v>#N/A</v>
      </c>
      <c r="U29" s="1" t="e">
        <f t="shared" si="6"/>
        <v>#N/A</v>
      </c>
      <c r="V29" s="1" t="e">
        <f t="shared" si="7"/>
        <v>#N/A</v>
      </c>
      <c r="W29" s="1" t="e">
        <f t="shared" si="8"/>
        <v>#N/A</v>
      </c>
      <c r="X29" s="1" t="e">
        <f t="shared" si="9"/>
        <v>#N/A</v>
      </c>
      <c r="Y29" s="19" t="e">
        <f t="shared" si="10"/>
        <v>#N/A</v>
      </c>
      <c r="Z29" s="1" t="e">
        <f t="shared" si="11"/>
        <v>#N/A</v>
      </c>
      <c r="AA29" s="1" t="e">
        <f t="shared" si="12"/>
        <v>#N/A</v>
      </c>
      <c r="AB29" s="1" t="e">
        <f t="shared" si="13"/>
        <v>#N/A</v>
      </c>
      <c r="AC29" s="1" t="e">
        <f t="shared" si="14"/>
        <v>#N/A</v>
      </c>
      <c r="AD29" s="1" t="e">
        <f t="shared" si="15"/>
        <v>#N/A</v>
      </c>
      <c r="AE29" s="1" t="e">
        <f t="shared" si="16"/>
        <v>#N/A</v>
      </c>
      <c r="AF29" s="1" t="e">
        <f t="shared" si="17"/>
        <v>#N/A</v>
      </c>
      <c r="AG29" s="1" t="e">
        <f t="shared" si="18"/>
        <v>#N/A</v>
      </c>
      <c r="AH29" s="1" t="e">
        <f t="shared" si="19"/>
        <v>#N/A</v>
      </c>
      <c r="AI29" s="1" t="e">
        <f t="shared" si="20"/>
        <v>#N/A</v>
      </c>
      <c r="AJ29" s="105" t="e">
        <f t="shared" si="21"/>
        <v>#N/A</v>
      </c>
      <c r="AK29" s="105" t="e">
        <f t="shared" si="22"/>
        <v>#N/A</v>
      </c>
      <c r="AL29" s="105" t="e">
        <f t="shared" si="23"/>
        <v>#N/A</v>
      </c>
      <c r="AM29" s="105" t="e">
        <f t="shared" si="24"/>
        <v>#N/A</v>
      </c>
      <c r="AN29" s="105" t="e">
        <f t="shared" si="25"/>
        <v>#N/A</v>
      </c>
      <c r="AO29" s="105" t="e">
        <f t="shared" si="26"/>
        <v>#NAME?</v>
      </c>
      <c r="AP29" s="105" t="e">
        <f t="shared" si="27"/>
        <v>#N/A</v>
      </c>
      <c r="AQ29" s="105" t="e">
        <f t="shared" si="28"/>
        <v>#N/A</v>
      </c>
      <c r="AR29" s="105" t="e">
        <f t="shared" si="29"/>
        <v>#N/A</v>
      </c>
      <c r="AS29" s="105" t="e">
        <f t="shared" si="30"/>
        <v>#N/A</v>
      </c>
      <c r="AT29" s="105" t="e">
        <f t="shared" si="31"/>
        <v>#N/A</v>
      </c>
      <c r="AU29" s="105" t="e">
        <f t="shared" si="32"/>
        <v>#N/A</v>
      </c>
      <c r="AV29" s="105" t="e">
        <f t="shared" si="33"/>
        <v>#N/A</v>
      </c>
      <c r="AW29" s="105" t="e">
        <f t="shared" si="34"/>
        <v>#N/A</v>
      </c>
      <c r="AX29" s="105" t="e">
        <f t="shared" si="35"/>
        <v>#N/A</v>
      </c>
      <c r="AY29" s="105" t="e">
        <f t="shared" si="36"/>
        <v>#N/A</v>
      </c>
      <c r="AZ29" s="105" t="e">
        <f t="shared" si="37"/>
        <v>#N/A</v>
      </c>
      <c r="BA29" s="105" t="e">
        <f t="shared" si="38"/>
        <v>#N/A</v>
      </c>
      <c r="BB29" s="105" t="e">
        <f t="shared" si="39"/>
        <v>#N/A</v>
      </c>
      <c r="BC29" s="105" t="e">
        <f t="shared" si="40"/>
        <v>#N/A</v>
      </c>
      <c r="BD29" s="105" t="e">
        <f t="shared" si="41"/>
        <v>#N/A</v>
      </c>
      <c r="BE29" s="105" t="e">
        <f t="shared" si="42"/>
        <v>#N/A</v>
      </c>
      <c r="BF29" s="20">
        <f t="shared" si="43"/>
        <v>0</v>
      </c>
      <c r="BG29"/>
      <c r="BH29" s="76">
        <f t="shared" si="44"/>
        <v>0</v>
      </c>
      <c r="BI29" s="77">
        <f t="shared" si="45"/>
        <v>0</v>
      </c>
    </row>
    <row r="30" spans="2:61" ht="15" customHeight="1" x14ac:dyDescent="0.25">
      <c r="B30" s="28">
        <v>50</v>
      </c>
      <c r="C30" s="31"/>
      <c r="D30" s="7"/>
      <c r="E30" s="8"/>
      <c r="F30" s="8"/>
      <c r="G30" s="8"/>
      <c r="H30" s="8"/>
      <c r="I30" s="5"/>
      <c r="J30" s="10">
        <v>0</v>
      </c>
      <c r="K30" s="9"/>
      <c r="L30" s="10">
        <v>0</v>
      </c>
      <c r="M30" s="12">
        <f t="shared" si="0"/>
        <v>0</v>
      </c>
      <c r="N30" s="15" t="str">
        <f t="shared" si="1"/>
        <v/>
      </c>
      <c r="O30" s="55"/>
      <c r="P30" s="2"/>
      <c r="Q30" s="19" t="e">
        <f t="shared" si="2"/>
        <v>#N/A</v>
      </c>
      <c r="R30" s="1" t="e">
        <f t="shared" si="3"/>
        <v>#N/A</v>
      </c>
      <c r="S30" s="1" t="e">
        <f t="shared" si="4"/>
        <v>#N/A</v>
      </c>
      <c r="T30" s="1" t="e">
        <f t="shared" si="5"/>
        <v>#N/A</v>
      </c>
      <c r="U30" s="1" t="e">
        <f t="shared" si="6"/>
        <v>#N/A</v>
      </c>
      <c r="V30" s="1" t="e">
        <f t="shared" si="7"/>
        <v>#N/A</v>
      </c>
      <c r="W30" s="1" t="e">
        <f t="shared" si="8"/>
        <v>#N/A</v>
      </c>
      <c r="X30" s="1" t="e">
        <f t="shared" si="9"/>
        <v>#N/A</v>
      </c>
      <c r="Y30" s="19" t="e">
        <f t="shared" si="10"/>
        <v>#N/A</v>
      </c>
      <c r="Z30" s="1" t="e">
        <f t="shared" si="11"/>
        <v>#N/A</v>
      </c>
      <c r="AA30" s="1" t="e">
        <f t="shared" si="12"/>
        <v>#N/A</v>
      </c>
      <c r="AB30" s="1" t="e">
        <f t="shared" si="13"/>
        <v>#N/A</v>
      </c>
      <c r="AC30" s="1" t="e">
        <f t="shared" si="14"/>
        <v>#N/A</v>
      </c>
      <c r="AD30" s="1" t="e">
        <f t="shared" si="15"/>
        <v>#N/A</v>
      </c>
      <c r="AE30" s="1" t="e">
        <f t="shared" si="16"/>
        <v>#N/A</v>
      </c>
      <c r="AF30" s="1" t="e">
        <f t="shared" si="17"/>
        <v>#N/A</v>
      </c>
      <c r="AG30" s="1" t="e">
        <f t="shared" si="18"/>
        <v>#N/A</v>
      </c>
      <c r="AH30" s="1" t="e">
        <f t="shared" si="19"/>
        <v>#N/A</v>
      </c>
      <c r="AI30" s="1" t="e">
        <f t="shared" si="20"/>
        <v>#N/A</v>
      </c>
      <c r="AJ30" s="105" t="e">
        <f t="shared" si="21"/>
        <v>#N/A</v>
      </c>
      <c r="AK30" s="105" t="e">
        <f t="shared" si="22"/>
        <v>#N/A</v>
      </c>
      <c r="AL30" s="105" t="e">
        <f t="shared" si="23"/>
        <v>#N/A</v>
      </c>
      <c r="AM30" s="105" t="e">
        <f t="shared" si="24"/>
        <v>#N/A</v>
      </c>
      <c r="AN30" s="105" t="e">
        <f t="shared" si="25"/>
        <v>#N/A</v>
      </c>
      <c r="AO30" s="105" t="e">
        <f t="shared" si="26"/>
        <v>#NAME?</v>
      </c>
      <c r="AP30" s="105" t="e">
        <f t="shared" si="27"/>
        <v>#N/A</v>
      </c>
      <c r="AQ30" s="105" t="e">
        <f t="shared" si="28"/>
        <v>#N/A</v>
      </c>
      <c r="AR30" s="105" t="e">
        <f t="shared" si="29"/>
        <v>#N/A</v>
      </c>
      <c r="AS30" s="105" t="e">
        <f t="shared" si="30"/>
        <v>#N/A</v>
      </c>
      <c r="AT30" s="105" t="e">
        <f t="shared" si="31"/>
        <v>#N/A</v>
      </c>
      <c r="AU30" s="105" t="e">
        <f t="shared" si="32"/>
        <v>#N/A</v>
      </c>
      <c r="AV30" s="105" t="e">
        <f t="shared" si="33"/>
        <v>#N/A</v>
      </c>
      <c r="AW30" s="105" t="e">
        <f t="shared" si="34"/>
        <v>#N/A</v>
      </c>
      <c r="AX30" s="105" t="e">
        <f t="shared" si="35"/>
        <v>#N/A</v>
      </c>
      <c r="AY30" s="105" t="e">
        <f t="shared" si="36"/>
        <v>#N/A</v>
      </c>
      <c r="AZ30" s="105" t="e">
        <f t="shared" si="37"/>
        <v>#N/A</v>
      </c>
      <c r="BA30" s="105" t="e">
        <f t="shared" si="38"/>
        <v>#N/A</v>
      </c>
      <c r="BB30" s="105" t="e">
        <f t="shared" si="39"/>
        <v>#N/A</v>
      </c>
      <c r="BC30" s="105" t="e">
        <f t="shared" si="40"/>
        <v>#N/A</v>
      </c>
      <c r="BD30" s="105" t="e">
        <f t="shared" si="41"/>
        <v>#N/A</v>
      </c>
      <c r="BE30" s="105" t="e">
        <f t="shared" si="42"/>
        <v>#N/A</v>
      </c>
      <c r="BF30" s="20">
        <f t="shared" si="43"/>
        <v>0</v>
      </c>
      <c r="BG30"/>
      <c r="BH30" s="76">
        <f t="shared" si="44"/>
        <v>0</v>
      </c>
      <c r="BI30" s="77">
        <f t="shared" si="45"/>
        <v>0</v>
      </c>
    </row>
    <row r="31" spans="2:61" s="24" customFormat="1" ht="15" customHeight="1" x14ac:dyDescent="0.25">
      <c r="B31" s="28">
        <v>51</v>
      </c>
      <c r="C31" s="41"/>
      <c r="D31" s="42"/>
      <c r="E31" s="43"/>
      <c r="F31" s="43"/>
      <c r="G31" s="43"/>
      <c r="H31" s="43"/>
      <c r="I31" s="5"/>
      <c r="J31" s="45">
        <v>0</v>
      </c>
      <c r="K31" s="44"/>
      <c r="L31" s="45">
        <v>0</v>
      </c>
      <c r="M31" s="46">
        <f t="shared" ref="M31:M40" si="46">BF31</f>
        <v>0</v>
      </c>
      <c r="N31" s="47" t="str">
        <f t="shared" ref="N31:N40" si="47">IF(OR(L31=0,M31=0),"",IF(L31&gt;M31,"N",IF(L31&lt;=M31,"Y","")))</f>
        <v/>
      </c>
      <c r="O31" s="71"/>
      <c r="Q31" s="19" t="e">
        <f t="shared" si="2"/>
        <v>#N/A</v>
      </c>
      <c r="R31" s="1" t="e">
        <f t="shared" si="3"/>
        <v>#N/A</v>
      </c>
      <c r="S31" s="1" t="e">
        <f t="shared" si="4"/>
        <v>#N/A</v>
      </c>
      <c r="T31" s="1" t="e">
        <f t="shared" si="5"/>
        <v>#N/A</v>
      </c>
      <c r="U31" s="1" t="e">
        <f t="shared" si="6"/>
        <v>#N/A</v>
      </c>
      <c r="V31" s="1" t="e">
        <f t="shared" si="7"/>
        <v>#N/A</v>
      </c>
      <c r="W31" s="1" t="e">
        <f t="shared" si="8"/>
        <v>#N/A</v>
      </c>
      <c r="X31" s="1" t="e">
        <f t="shared" si="9"/>
        <v>#N/A</v>
      </c>
      <c r="Y31" s="19" t="e">
        <f t="shared" si="10"/>
        <v>#N/A</v>
      </c>
      <c r="Z31" s="1" t="e">
        <f t="shared" si="11"/>
        <v>#N/A</v>
      </c>
      <c r="AA31" s="1" t="e">
        <f t="shared" si="12"/>
        <v>#N/A</v>
      </c>
      <c r="AB31" s="1" t="e">
        <f t="shared" si="13"/>
        <v>#N/A</v>
      </c>
      <c r="AC31" s="1" t="e">
        <f t="shared" si="14"/>
        <v>#N/A</v>
      </c>
      <c r="AD31" s="1" t="e">
        <f t="shared" si="15"/>
        <v>#N/A</v>
      </c>
      <c r="AE31" s="1" t="e">
        <f t="shared" si="16"/>
        <v>#N/A</v>
      </c>
      <c r="AF31" s="1" t="e">
        <f t="shared" si="17"/>
        <v>#N/A</v>
      </c>
      <c r="AG31" s="1" t="e">
        <f t="shared" si="18"/>
        <v>#N/A</v>
      </c>
      <c r="AH31" s="1" t="e">
        <f t="shared" si="19"/>
        <v>#N/A</v>
      </c>
      <c r="AI31" s="1" t="e">
        <f t="shared" si="20"/>
        <v>#N/A</v>
      </c>
      <c r="AJ31" s="105" t="e">
        <f t="shared" si="21"/>
        <v>#N/A</v>
      </c>
      <c r="AK31" s="105" t="e">
        <f t="shared" si="22"/>
        <v>#N/A</v>
      </c>
      <c r="AL31" s="105" t="e">
        <f t="shared" si="23"/>
        <v>#N/A</v>
      </c>
      <c r="AM31" s="105" t="e">
        <f t="shared" si="24"/>
        <v>#N/A</v>
      </c>
      <c r="AN31" s="105" t="e">
        <f t="shared" si="25"/>
        <v>#N/A</v>
      </c>
      <c r="AO31" s="105" t="e">
        <f t="shared" si="26"/>
        <v>#NAME?</v>
      </c>
      <c r="AP31" s="105" t="e">
        <f t="shared" si="27"/>
        <v>#N/A</v>
      </c>
      <c r="AQ31" s="105" t="e">
        <f t="shared" si="28"/>
        <v>#N/A</v>
      </c>
      <c r="AR31" s="105" t="e">
        <f t="shared" si="29"/>
        <v>#N/A</v>
      </c>
      <c r="AS31" s="105" t="e">
        <f t="shared" si="30"/>
        <v>#N/A</v>
      </c>
      <c r="AT31" s="105" t="e">
        <f t="shared" si="31"/>
        <v>#N/A</v>
      </c>
      <c r="AU31" s="105" t="e">
        <f t="shared" si="32"/>
        <v>#N/A</v>
      </c>
      <c r="AV31" s="105" t="e">
        <f t="shared" si="33"/>
        <v>#N/A</v>
      </c>
      <c r="AW31" s="105" t="e">
        <f t="shared" si="34"/>
        <v>#N/A</v>
      </c>
      <c r="AX31" s="105" t="e">
        <f t="shared" si="35"/>
        <v>#N/A</v>
      </c>
      <c r="AY31" s="105" t="e">
        <f t="shared" si="36"/>
        <v>#N/A</v>
      </c>
      <c r="AZ31" s="105" t="e">
        <f t="shared" si="37"/>
        <v>#N/A</v>
      </c>
      <c r="BA31" s="105" t="e">
        <f t="shared" si="38"/>
        <v>#N/A</v>
      </c>
      <c r="BB31" s="105" t="e">
        <f t="shared" si="39"/>
        <v>#N/A</v>
      </c>
      <c r="BC31" s="105" t="e">
        <f t="shared" si="40"/>
        <v>#N/A</v>
      </c>
      <c r="BD31" s="105" t="e">
        <f t="shared" si="41"/>
        <v>#N/A</v>
      </c>
      <c r="BE31" s="105" t="e">
        <f t="shared" si="42"/>
        <v>#N/A</v>
      </c>
      <c r="BF31" s="20">
        <f t="shared" si="43"/>
        <v>0</v>
      </c>
      <c r="BH31" s="76">
        <f t="shared" si="44"/>
        <v>0</v>
      </c>
      <c r="BI31" s="77">
        <f t="shared" si="45"/>
        <v>0</v>
      </c>
    </row>
    <row r="32" spans="2:61" s="24" customFormat="1" ht="15" customHeight="1" x14ac:dyDescent="0.25">
      <c r="B32" s="28">
        <v>52</v>
      </c>
      <c r="C32" s="41"/>
      <c r="D32" s="42"/>
      <c r="E32" s="43"/>
      <c r="F32" s="43"/>
      <c r="G32" s="43"/>
      <c r="H32" s="43"/>
      <c r="I32" s="5"/>
      <c r="J32" s="45">
        <v>0</v>
      </c>
      <c r="K32" s="44"/>
      <c r="L32" s="45">
        <v>0</v>
      </c>
      <c r="M32" s="46">
        <f t="shared" si="46"/>
        <v>0</v>
      </c>
      <c r="N32" s="47" t="str">
        <f t="shared" si="47"/>
        <v/>
      </c>
      <c r="O32" s="71"/>
      <c r="Q32" s="19" t="e">
        <f t="shared" si="2"/>
        <v>#N/A</v>
      </c>
      <c r="R32" s="1" t="e">
        <f t="shared" si="3"/>
        <v>#N/A</v>
      </c>
      <c r="S32" s="1" t="e">
        <f t="shared" si="4"/>
        <v>#N/A</v>
      </c>
      <c r="T32" s="1" t="e">
        <f t="shared" si="5"/>
        <v>#N/A</v>
      </c>
      <c r="U32" s="1" t="e">
        <f t="shared" si="6"/>
        <v>#N/A</v>
      </c>
      <c r="V32" s="1" t="e">
        <f t="shared" si="7"/>
        <v>#N/A</v>
      </c>
      <c r="W32" s="1" t="e">
        <f t="shared" si="8"/>
        <v>#N/A</v>
      </c>
      <c r="X32" s="1" t="e">
        <f t="shared" si="9"/>
        <v>#N/A</v>
      </c>
      <c r="Y32" s="19" t="e">
        <f t="shared" si="10"/>
        <v>#N/A</v>
      </c>
      <c r="Z32" s="1" t="e">
        <f t="shared" si="11"/>
        <v>#N/A</v>
      </c>
      <c r="AA32" s="1" t="e">
        <f t="shared" si="12"/>
        <v>#N/A</v>
      </c>
      <c r="AB32" s="1" t="e">
        <f t="shared" si="13"/>
        <v>#N/A</v>
      </c>
      <c r="AC32" s="1" t="e">
        <f t="shared" si="14"/>
        <v>#N/A</v>
      </c>
      <c r="AD32" s="1" t="e">
        <f t="shared" si="15"/>
        <v>#N/A</v>
      </c>
      <c r="AE32" s="1" t="e">
        <f t="shared" si="16"/>
        <v>#N/A</v>
      </c>
      <c r="AF32" s="1" t="e">
        <f t="shared" si="17"/>
        <v>#N/A</v>
      </c>
      <c r="AG32" s="1" t="e">
        <f t="shared" si="18"/>
        <v>#N/A</v>
      </c>
      <c r="AH32" s="1" t="e">
        <f t="shared" si="19"/>
        <v>#N/A</v>
      </c>
      <c r="AI32" s="1" t="e">
        <f t="shared" si="20"/>
        <v>#N/A</v>
      </c>
      <c r="AJ32" s="105" t="e">
        <f t="shared" si="21"/>
        <v>#N/A</v>
      </c>
      <c r="AK32" s="105" t="e">
        <f t="shared" si="22"/>
        <v>#N/A</v>
      </c>
      <c r="AL32" s="105" t="e">
        <f t="shared" si="23"/>
        <v>#N/A</v>
      </c>
      <c r="AM32" s="105" t="e">
        <f t="shared" si="24"/>
        <v>#N/A</v>
      </c>
      <c r="AN32" s="105" t="e">
        <f t="shared" si="25"/>
        <v>#N/A</v>
      </c>
      <c r="AO32" s="105" t="e">
        <f t="shared" si="26"/>
        <v>#NAME?</v>
      </c>
      <c r="AP32" s="105" t="e">
        <f t="shared" si="27"/>
        <v>#N/A</v>
      </c>
      <c r="AQ32" s="105" t="e">
        <f t="shared" si="28"/>
        <v>#N/A</v>
      </c>
      <c r="AR32" s="105" t="e">
        <f t="shared" si="29"/>
        <v>#N/A</v>
      </c>
      <c r="AS32" s="105" t="e">
        <f t="shared" si="30"/>
        <v>#N/A</v>
      </c>
      <c r="AT32" s="105" t="e">
        <f t="shared" si="31"/>
        <v>#N/A</v>
      </c>
      <c r="AU32" s="105" t="e">
        <f t="shared" si="32"/>
        <v>#N/A</v>
      </c>
      <c r="AV32" s="105" t="e">
        <f t="shared" si="33"/>
        <v>#N/A</v>
      </c>
      <c r="AW32" s="105" t="e">
        <f t="shared" si="34"/>
        <v>#N/A</v>
      </c>
      <c r="AX32" s="105" t="e">
        <f t="shared" si="35"/>
        <v>#N/A</v>
      </c>
      <c r="AY32" s="105" t="e">
        <f t="shared" si="36"/>
        <v>#N/A</v>
      </c>
      <c r="AZ32" s="105" t="e">
        <f t="shared" si="37"/>
        <v>#N/A</v>
      </c>
      <c r="BA32" s="105" t="e">
        <f t="shared" si="38"/>
        <v>#N/A</v>
      </c>
      <c r="BB32" s="105" t="e">
        <f t="shared" si="39"/>
        <v>#N/A</v>
      </c>
      <c r="BC32" s="105" t="e">
        <f t="shared" si="40"/>
        <v>#N/A</v>
      </c>
      <c r="BD32" s="105" t="e">
        <f t="shared" si="41"/>
        <v>#N/A</v>
      </c>
      <c r="BE32" s="105" t="e">
        <f t="shared" si="42"/>
        <v>#N/A</v>
      </c>
      <c r="BF32" s="20">
        <f t="shared" si="43"/>
        <v>0</v>
      </c>
      <c r="BH32" s="76">
        <f t="shared" si="44"/>
        <v>0</v>
      </c>
      <c r="BI32" s="77">
        <f t="shared" si="45"/>
        <v>0</v>
      </c>
    </row>
    <row r="33" spans="2:61" s="24" customFormat="1" ht="15" customHeight="1" x14ac:dyDescent="0.25">
      <c r="B33" s="28">
        <v>53</v>
      </c>
      <c r="C33" s="41"/>
      <c r="D33" s="42"/>
      <c r="E33" s="43"/>
      <c r="F33" s="43"/>
      <c r="G33" s="43"/>
      <c r="H33" s="43"/>
      <c r="I33" s="5"/>
      <c r="J33" s="45">
        <v>0</v>
      </c>
      <c r="K33" s="44"/>
      <c r="L33" s="45">
        <v>0</v>
      </c>
      <c r="M33" s="46">
        <f t="shared" si="46"/>
        <v>0</v>
      </c>
      <c r="N33" s="47" t="str">
        <f t="shared" si="47"/>
        <v/>
      </c>
      <c r="O33" s="71"/>
      <c r="Q33" s="19" t="e">
        <f t="shared" si="2"/>
        <v>#N/A</v>
      </c>
      <c r="R33" s="1" t="e">
        <f t="shared" si="3"/>
        <v>#N/A</v>
      </c>
      <c r="S33" s="1" t="e">
        <f t="shared" si="4"/>
        <v>#N/A</v>
      </c>
      <c r="T33" s="1" t="e">
        <f t="shared" si="5"/>
        <v>#N/A</v>
      </c>
      <c r="U33" s="1" t="e">
        <f t="shared" si="6"/>
        <v>#N/A</v>
      </c>
      <c r="V33" s="1" t="e">
        <f t="shared" si="7"/>
        <v>#N/A</v>
      </c>
      <c r="W33" s="1" t="e">
        <f t="shared" si="8"/>
        <v>#N/A</v>
      </c>
      <c r="X33" s="1" t="e">
        <f t="shared" si="9"/>
        <v>#N/A</v>
      </c>
      <c r="Y33" s="19" t="e">
        <f t="shared" si="10"/>
        <v>#N/A</v>
      </c>
      <c r="Z33" s="1" t="e">
        <f t="shared" si="11"/>
        <v>#N/A</v>
      </c>
      <c r="AA33" s="1" t="e">
        <f t="shared" si="12"/>
        <v>#N/A</v>
      </c>
      <c r="AB33" s="1" t="e">
        <f t="shared" si="13"/>
        <v>#N/A</v>
      </c>
      <c r="AC33" s="1" t="e">
        <f t="shared" si="14"/>
        <v>#N/A</v>
      </c>
      <c r="AD33" s="1" t="e">
        <f t="shared" si="15"/>
        <v>#N/A</v>
      </c>
      <c r="AE33" s="1" t="e">
        <f t="shared" si="16"/>
        <v>#N/A</v>
      </c>
      <c r="AF33" s="1" t="e">
        <f t="shared" si="17"/>
        <v>#N/A</v>
      </c>
      <c r="AG33" s="1" t="e">
        <f t="shared" si="18"/>
        <v>#N/A</v>
      </c>
      <c r="AH33" s="1" t="e">
        <f t="shared" si="19"/>
        <v>#N/A</v>
      </c>
      <c r="AI33" s="1" t="e">
        <f t="shared" si="20"/>
        <v>#N/A</v>
      </c>
      <c r="AJ33" s="105" t="e">
        <f t="shared" si="21"/>
        <v>#N/A</v>
      </c>
      <c r="AK33" s="105" t="e">
        <f t="shared" si="22"/>
        <v>#N/A</v>
      </c>
      <c r="AL33" s="105" t="e">
        <f t="shared" si="23"/>
        <v>#N/A</v>
      </c>
      <c r="AM33" s="105" t="e">
        <f t="shared" si="24"/>
        <v>#N/A</v>
      </c>
      <c r="AN33" s="105" t="e">
        <f t="shared" si="25"/>
        <v>#N/A</v>
      </c>
      <c r="AO33" s="105" t="e">
        <f t="shared" si="26"/>
        <v>#NAME?</v>
      </c>
      <c r="AP33" s="105" t="e">
        <f t="shared" si="27"/>
        <v>#N/A</v>
      </c>
      <c r="AQ33" s="105" t="e">
        <f t="shared" si="28"/>
        <v>#N/A</v>
      </c>
      <c r="AR33" s="105" t="e">
        <f t="shared" si="29"/>
        <v>#N/A</v>
      </c>
      <c r="AS33" s="105" t="e">
        <f t="shared" si="30"/>
        <v>#N/A</v>
      </c>
      <c r="AT33" s="105" t="e">
        <f t="shared" si="31"/>
        <v>#N/A</v>
      </c>
      <c r="AU33" s="105" t="e">
        <f t="shared" si="32"/>
        <v>#N/A</v>
      </c>
      <c r="AV33" s="105" t="e">
        <f t="shared" si="33"/>
        <v>#N/A</v>
      </c>
      <c r="AW33" s="105" t="e">
        <f t="shared" si="34"/>
        <v>#N/A</v>
      </c>
      <c r="AX33" s="105" t="e">
        <f t="shared" si="35"/>
        <v>#N/A</v>
      </c>
      <c r="AY33" s="105" t="e">
        <f t="shared" si="36"/>
        <v>#N/A</v>
      </c>
      <c r="AZ33" s="105" t="e">
        <f t="shared" si="37"/>
        <v>#N/A</v>
      </c>
      <c r="BA33" s="105" t="e">
        <f t="shared" si="38"/>
        <v>#N/A</v>
      </c>
      <c r="BB33" s="105" t="e">
        <f t="shared" si="39"/>
        <v>#N/A</v>
      </c>
      <c r="BC33" s="105" t="e">
        <f t="shared" si="40"/>
        <v>#N/A</v>
      </c>
      <c r="BD33" s="105" t="e">
        <f t="shared" si="41"/>
        <v>#N/A</v>
      </c>
      <c r="BE33" s="105" t="e">
        <f t="shared" si="42"/>
        <v>#N/A</v>
      </c>
      <c r="BF33" s="20">
        <f t="shared" si="43"/>
        <v>0</v>
      </c>
      <c r="BH33" s="76">
        <f t="shared" si="44"/>
        <v>0</v>
      </c>
      <c r="BI33" s="77">
        <f t="shared" si="45"/>
        <v>0</v>
      </c>
    </row>
    <row r="34" spans="2:61" s="24" customFormat="1" ht="15" customHeight="1" x14ac:dyDescent="0.25">
      <c r="B34" s="28">
        <v>54</v>
      </c>
      <c r="C34" s="41"/>
      <c r="D34" s="42"/>
      <c r="E34" s="43"/>
      <c r="F34" s="43"/>
      <c r="G34" s="43"/>
      <c r="H34" s="8"/>
      <c r="I34" s="5"/>
      <c r="J34" s="45">
        <v>0</v>
      </c>
      <c r="K34" s="44"/>
      <c r="L34" s="45">
        <v>0</v>
      </c>
      <c r="M34" s="46">
        <f t="shared" si="46"/>
        <v>0</v>
      </c>
      <c r="N34" s="47" t="str">
        <f t="shared" si="47"/>
        <v/>
      </c>
      <c r="O34" s="71"/>
      <c r="Q34" s="19" t="e">
        <f t="shared" si="2"/>
        <v>#N/A</v>
      </c>
      <c r="R34" s="1" t="e">
        <f t="shared" si="3"/>
        <v>#N/A</v>
      </c>
      <c r="S34" s="1" t="e">
        <f t="shared" si="4"/>
        <v>#N/A</v>
      </c>
      <c r="T34" s="1" t="e">
        <f t="shared" si="5"/>
        <v>#N/A</v>
      </c>
      <c r="U34" s="1" t="e">
        <f t="shared" si="6"/>
        <v>#N/A</v>
      </c>
      <c r="V34" s="1" t="e">
        <f t="shared" si="7"/>
        <v>#N/A</v>
      </c>
      <c r="W34" s="1" t="e">
        <f t="shared" si="8"/>
        <v>#N/A</v>
      </c>
      <c r="X34" s="1" t="e">
        <f t="shared" si="9"/>
        <v>#N/A</v>
      </c>
      <c r="Y34" s="19" t="e">
        <f t="shared" si="10"/>
        <v>#N/A</v>
      </c>
      <c r="Z34" s="1" t="e">
        <f t="shared" si="11"/>
        <v>#N/A</v>
      </c>
      <c r="AA34" s="1" t="e">
        <f t="shared" si="12"/>
        <v>#N/A</v>
      </c>
      <c r="AB34" s="1" t="e">
        <f t="shared" si="13"/>
        <v>#N/A</v>
      </c>
      <c r="AC34" s="1" t="e">
        <f t="shared" si="14"/>
        <v>#N/A</v>
      </c>
      <c r="AD34" s="1" t="e">
        <f t="shared" si="15"/>
        <v>#N/A</v>
      </c>
      <c r="AE34" s="1" t="e">
        <f t="shared" si="16"/>
        <v>#N/A</v>
      </c>
      <c r="AF34" s="1" t="e">
        <f t="shared" si="17"/>
        <v>#N/A</v>
      </c>
      <c r="AG34" s="1" t="e">
        <f t="shared" si="18"/>
        <v>#N/A</v>
      </c>
      <c r="AH34" s="1" t="e">
        <f t="shared" si="19"/>
        <v>#N/A</v>
      </c>
      <c r="AI34" s="1" t="e">
        <f t="shared" si="20"/>
        <v>#N/A</v>
      </c>
      <c r="AJ34" s="105" t="e">
        <f t="shared" si="21"/>
        <v>#N/A</v>
      </c>
      <c r="AK34" s="105" t="e">
        <f t="shared" si="22"/>
        <v>#N/A</v>
      </c>
      <c r="AL34" s="105" t="e">
        <f t="shared" si="23"/>
        <v>#N/A</v>
      </c>
      <c r="AM34" s="105" t="e">
        <f t="shared" si="24"/>
        <v>#N/A</v>
      </c>
      <c r="AN34" s="105" t="e">
        <f t="shared" si="25"/>
        <v>#N/A</v>
      </c>
      <c r="AO34" s="105" t="e">
        <f t="shared" si="26"/>
        <v>#NAME?</v>
      </c>
      <c r="AP34" s="105" t="e">
        <f t="shared" si="27"/>
        <v>#N/A</v>
      </c>
      <c r="AQ34" s="105" t="e">
        <f t="shared" si="28"/>
        <v>#N/A</v>
      </c>
      <c r="AR34" s="105" t="e">
        <f t="shared" si="29"/>
        <v>#N/A</v>
      </c>
      <c r="AS34" s="105" t="e">
        <f t="shared" si="30"/>
        <v>#N/A</v>
      </c>
      <c r="AT34" s="105" t="e">
        <f t="shared" si="31"/>
        <v>#N/A</v>
      </c>
      <c r="AU34" s="105" t="e">
        <f t="shared" si="32"/>
        <v>#N/A</v>
      </c>
      <c r="AV34" s="105" t="e">
        <f t="shared" si="33"/>
        <v>#N/A</v>
      </c>
      <c r="AW34" s="105" t="e">
        <f t="shared" si="34"/>
        <v>#N/A</v>
      </c>
      <c r="AX34" s="105" t="e">
        <f t="shared" si="35"/>
        <v>#N/A</v>
      </c>
      <c r="AY34" s="105" t="e">
        <f t="shared" si="36"/>
        <v>#N/A</v>
      </c>
      <c r="AZ34" s="105" t="e">
        <f t="shared" si="37"/>
        <v>#N/A</v>
      </c>
      <c r="BA34" s="105" t="e">
        <f t="shared" si="38"/>
        <v>#N/A</v>
      </c>
      <c r="BB34" s="105" t="e">
        <f t="shared" si="39"/>
        <v>#N/A</v>
      </c>
      <c r="BC34" s="105" t="e">
        <f t="shared" si="40"/>
        <v>#N/A</v>
      </c>
      <c r="BD34" s="105" t="e">
        <f t="shared" si="41"/>
        <v>#N/A</v>
      </c>
      <c r="BE34" s="105" t="e">
        <f t="shared" si="42"/>
        <v>#N/A</v>
      </c>
      <c r="BF34" s="20">
        <f t="shared" si="43"/>
        <v>0</v>
      </c>
      <c r="BH34" s="76">
        <f t="shared" si="44"/>
        <v>0</v>
      </c>
      <c r="BI34" s="77">
        <f t="shared" si="45"/>
        <v>0</v>
      </c>
    </row>
    <row r="35" spans="2:61" s="24" customFormat="1" ht="15" customHeight="1" x14ac:dyDescent="0.25">
      <c r="B35" s="28">
        <v>55</v>
      </c>
      <c r="C35" s="41"/>
      <c r="D35" s="42"/>
      <c r="E35" s="43"/>
      <c r="F35" s="43"/>
      <c r="G35" s="43"/>
      <c r="H35" s="43"/>
      <c r="I35" s="5"/>
      <c r="J35" s="45">
        <v>0</v>
      </c>
      <c r="K35" s="44"/>
      <c r="L35" s="45">
        <v>0</v>
      </c>
      <c r="M35" s="46">
        <f t="shared" si="46"/>
        <v>0</v>
      </c>
      <c r="N35" s="47" t="str">
        <f t="shared" si="47"/>
        <v/>
      </c>
      <c r="O35" s="71"/>
      <c r="Q35" s="19" t="e">
        <f t="shared" si="2"/>
        <v>#N/A</v>
      </c>
      <c r="R35" s="1" t="e">
        <f t="shared" si="3"/>
        <v>#N/A</v>
      </c>
      <c r="S35" s="1" t="e">
        <f t="shared" si="4"/>
        <v>#N/A</v>
      </c>
      <c r="T35" s="1" t="e">
        <f t="shared" si="5"/>
        <v>#N/A</v>
      </c>
      <c r="U35" s="1" t="e">
        <f t="shared" si="6"/>
        <v>#N/A</v>
      </c>
      <c r="V35" s="1" t="e">
        <f t="shared" si="7"/>
        <v>#N/A</v>
      </c>
      <c r="W35" s="1" t="e">
        <f t="shared" si="8"/>
        <v>#N/A</v>
      </c>
      <c r="X35" s="1" t="e">
        <f t="shared" si="9"/>
        <v>#N/A</v>
      </c>
      <c r="Y35" s="19" t="e">
        <f t="shared" si="10"/>
        <v>#N/A</v>
      </c>
      <c r="Z35" s="1" t="e">
        <f t="shared" si="11"/>
        <v>#N/A</v>
      </c>
      <c r="AA35" s="1" t="e">
        <f t="shared" si="12"/>
        <v>#N/A</v>
      </c>
      <c r="AB35" s="1" t="e">
        <f t="shared" si="13"/>
        <v>#N/A</v>
      </c>
      <c r="AC35" s="1" t="e">
        <f t="shared" si="14"/>
        <v>#N/A</v>
      </c>
      <c r="AD35" s="1" t="e">
        <f t="shared" si="15"/>
        <v>#N/A</v>
      </c>
      <c r="AE35" s="1" t="e">
        <f t="shared" si="16"/>
        <v>#N/A</v>
      </c>
      <c r="AF35" s="1" t="e">
        <f t="shared" si="17"/>
        <v>#N/A</v>
      </c>
      <c r="AG35" s="1" t="e">
        <f t="shared" si="18"/>
        <v>#N/A</v>
      </c>
      <c r="AH35" s="1" t="e">
        <f t="shared" si="19"/>
        <v>#N/A</v>
      </c>
      <c r="AI35" s="1" t="e">
        <f t="shared" si="20"/>
        <v>#N/A</v>
      </c>
      <c r="AJ35" s="105" t="e">
        <f t="shared" si="21"/>
        <v>#N/A</v>
      </c>
      <c r="AK35" s="105" t="e">
        <f t="shared" si="22"/>
        <v>#N/A</v>
      </c>
      <c r="AL35" s="105" t="e">
        <f t="shared" si="23"/>
        <v>#N/A</v>
      </c>
      <c r="AM35" s="105" t="e">
        <f t="shared" si="24"/>
        <v>#N/A</v>
      </c>
      <c r="AN35" s="105" t="e">
        <f t="shared" si="25"/>
        <v>#N/A</v>
      </c>
      <c r="AO35" s="105" t="e">
        <f t="shared" si="26"/>
        <v>#NAME?</v>
      </c>
      <c r="AP35" s="105" t="e">
        <f t="shared" si="27"/>
        <v>#N/A</v>
      </c>
      <c r="AQ35" s="105" t="e">
        <f t="shared" si="28"/>
        <v>#N/A</v>
      </c>
      <c r="AR35" s="105" t="e">
        <f t="shared" si="29"/>
        <v>#N/A</v>
      </c>
      <c r="AS35" s="105" t="e">
        <f t="shared" si="30"/>
        <v>#N/A</v>
      </c>
      <c r="AT35" s="105" t="e">
        <f t="shared" si="31"/>
        <v>#N/A</v>
      </c>
      <c r="AU35" s="105" t="e">
        <f t="shared" si="32"/>
        <v>#N/A</v>
      </c>
      <c r="AV35" s="105" t="e">
        <f t="shared" si="33"/>
        <v>#N/A</v>
      </c>
      <c r="AW35" s="105" t="e">
        <f t="shared" si="34"/>
        <v>#N/A</v>
      </c>
      <c r="AX35" s="105" t="e">
        <f t="shared" si="35"/>
        <v>#N/A</v>
      </c>
      <c r="AY35" s="105" t="e">
        <f t="shared" si="36"/>
        <v>#N/A</v>
      </c>
      <c r="AZ35" s="105" t="e">
        <f t="shared" si="37"/>
        <v>#N/A</v>
      </c>
      <c r="BA35" s="105" t="e">
        <f t="shared" si="38"/>
        <v>#N/A</v>
      </c>
      <c r="BB35" s="105" t="e">
        <f t="shared" si="39"/>
        <v>#N/A</v>
      </c>
      <c r="BC35" s="105" t="e">
        <f t="shared" si="40"/>
        <v>#N/A</v>
      </c>
      <c r="BD35" s="105" t="e">
        <f t="shared" si="41"/>
        <v>#N/A</v>
      </c>
      <c r="BE35" s="105" t="e">
        <f t="shared" si="42"/>
        <v>#N/A</v>
      </c>
      <c r="BF35" s="20">
        <f t="shared" si="43"/>
        <v>0</v>
      </c>
      <c r="BH35" s="76">
        <f t="shared" si="44"/>
        <v>0</v>
      </c>
      <c r="BI35" s="77">
        <f t="shared" si="45"/>
        <v>0</v>
      </c>
    </row>
    <row r="36" spans="2:61" s="24" customFormat="1" ht="15" customHeight="1" x14ac:dyDescent="0.25">
      <c r="B36" s="28">
        <v>56</v>
      </c>
      <c r="C36" s="41"/>
      <c r="D36" s="42"/>
      <c r="E36" s="43"/>
      <c r="F36" s="43"/>
      <c r="G36" s="43"/>
      <c r="H36" s="43"/>
      <c r="I36" s="5"/>
      <c r="J36" s="45">
        <v>0</v>
      </c>
      <c r="K36" s="44"/>
      <c r="L36" s="45">
        <v>0</v>
      </c>
      <c r="M36" s="46">
        <f t="shared" si="46"/>
        <v>0</v>
      </c>
      <c r="N36" s="47" t="str">
        <f t="shared" si="47"/>
        <v/>
      </c>
      <c r="O36" s="71"/>
      <c r="Q36" s="19" t="e">
        <f t="shared" si="2"/>
        <v>#N/A</v>
      </c>
      <c r="R36" s="1" t="e">
        <f t="shared" si="3"/>
        <v>#N/A</v>
      </c>
      <c r="S36" s="1" t="e">
        <f t="shared" si="4"/>
        <v>#N/A</v>
      </c>
      <c r="T36" s="1" t="e">
        <f t="shared" si="5"/>
        <v>#N/A</v>
      </c>
      <c r="U36" s="1" t="e">
        <f t="shared" si="6"/>
        <v>#N/A</v>
      </c>
      <c r="V36" s="1" t="e">
        <f t="shared" si="7"/>
        <v>#N/A</v>
      </c>
      <c r="W36" s="1" t="e">
        <f t="shared" si="8"/>
        <v>#N/A</v>
      </c>
      <c r="X36" s="1" t="e">
        <f t="shared" si="9"/>
        <v>#N/A</v>
      </c>
      <c r="Y36" s="19" t="e">
        <f t="shared" si="10"/>
        <v>#N/A</v>
      </c>
      <c r="Z36" s="1" t="e">
        <f t="shared" si="11"/>
        <v>#N/A</v>
      </c>
      <c r="AA36" s="1" t="e">
        <f t="shared" si="12"/>
        <v>#N/A</v>
      </c>
      <c r="AB36" s="1" t="e">
        <f t="shared" si="13"/>
        <v>#N/A</v>
      </c>
      <c r="AC36" s="1" t="e">
        <f t="shared" si="14"/>
        <v>#N/A</v>
      </c>
      <c r="AD36" s="1" t="e">
        <f t="shared" si="15"/>
        <v>#N/A</v>
      </c>
      <c r="AE36" s="1" t="e">
        <f t="shared" si="16"/>
        <v>#N/A</v>
      </c>
      <c r="AF36" s="1" t="e">
        <f t="shared" si="17"/>
        <v>#N/A</v>
      </c>
      <c r="AG36" s="1" t="e">
        <f t="shared" si="18"/>
        <v>#N/A</v>
      </c>
      <c r="AH36" s="1" t="e">
        <f t="shared" si="19"/>
        <v>#N/A</v>
      </c>
      <c r="AI36" s="1" t="e">
        <f t="shared" si="20"/>
        <v>#N/A</v>
      </c>
      <c r="AJ36" s="105" t="e">
        <f t="shared" si="21"/>
        <v>#N/A</v>
      </c>
      <c r="AK36" s="105" t="e">
        <f t="shared" si="22"/>
        <v>#N/A</v>
      </c>
      <c r="AL36" s="105" t="e">
        <f t="shared" si="23"/>
        <v>#N/A</v>
      </c>
      <c r="AM36" s="105" t="e">
        <f t="shared" si="24"/>
        <v>#N/A</v>
      </c>
      <c r="AN36" s="105" t="e">
        <f t="shared" si="25"/>
        <v>#N/A</v>
      </c>
      <c r="AO36" s="105" t="e">
        <f t="shared" si="26"/>
        <v>#NAME?</v>
      </c>
      <c r="AP36" s="105" t="e">
        <f t="shared" si="27"/>
        <v>#N/A</v>
      </c>
      <c r="AQ36" s="105" t="e">
        <f t="shared" si="28"/>
        <v>#N/A</v>
      </c>
      <c r="AR36" s="105" t="e">
        <f t="shared" si="29"/>
        <v>#N/A</v>
      </c>
      <c r="AS36" s="105" t="e">
        <f t="shared" si="30"/>
        <v>#N/A</v>
      </c>
      <c r="AT36" s="105" t="e">
        <f t="shared" si="31"/>
        <v>#N/A</v>
      </c>
      <c r="AU36" s="105" t="e">
        <f t="shared" si="32"/>
        <v>#N/A</v>
      </c>
      <c r="AV36" s="105" t="e">
        <f t="shared" si="33"/>
        <v>#N/A</v>
      </c>
      <c r="AW36" s="105" t="e">
        <f t="shared" si="34"/>
        <v>#N/A</v>
      </c>
      <c r="AX36" s="105" t="e">
        <f t="shared" si="35"/>
        <v>#N/A</v>
      </c>
      <c r="AY36" s="105" t="e">
        <f t="shared" si="36"/>
        <v>#N/A</v>
      </c>
      <c r="AZ36" s="105" t="e">
        <f t="shared" si="37"/>
        <v>#N/A</v>
      </c>
      <c r="BA36" s="105" t="e">
        <f t="shared" si="38"/>
        <v>#N/A</v>
      </c>
      <c r="BB36" s="105" t="e">
        <f t="shared" si="39"/>
        <v>#N/A</v>
      </c>
      <c r="BC36" s="105" t="e">
        <f t="shared" si="40"/>
        <v>#N/A</v>
      </c>
      <c r="BD36" s="105" t="e">
        <f t="shared" si="41"/>
        <v>#N/A</v>
      </c>
      <c r="BE36" s="105" t="e">
        <f t="shared" si="42"/>
        <v>#N/A</v>
      </c>
      <c r="BF36" s="20">
        <f t="shared" si="43"/>
        <v>0</v>
      </c>
      <c r="BH36" s="76">
        <f t="shared" si="44"/>
        <v>0</v>
      </c>
      <c r="BI36" s="77">
        <f t="shared" si="45"/>
        <v>0</v>
      </c>
    </row>
    <row r="37" spans="2:61" s="24" customFormat="1" ht="15" customHeight="1" x14ac:dyDescent="0.25">
      <c r="B37" s="28">
        <v>57</v>
      </c>
      <c r="C37" s="41"/>
      <c r="D37" s="42"/>
      <c r="E37" s="43"/>
      <c r="F37" s="43"/>
      <c r="G37" s="43"/>
      <c r="H37" s="43"/>
      <c r="I37" s="5"/>
      <c r="J37" s="45">
        <v>0</v>
      </c>
      <c r="K37" s="44"/>
      <c r="L37" s="45">
        <v>0</v>
      </c>
      <c r="M37" s="46">
        <f t="shared" si="46"/>
        <v>0</v>
      </c>
      <c r="N37" s="47" t="str">
        <f t="shared" si="47"/>
        <v/>
      </c>
      <c r="O37" s="71"/>
      <c r="Q37" s="19" t="e">
        <f t="shared" si="2"/>
        <v>#N/A</v>
      </c>
      <c r="R37" s="1" t="e">
        <f t="shared" si="3"/>
        <v>#N/A</v>
      </c>
      <c r="S37" s="1" t="e">
        <f t="shared" si="4"/>
        <v>#N/A</v>
      </c>
      <c r="T37" s="1" t="e">
        <f t="shared" si="5"/>
        <v>#N/A</v>
      </c>
      <c r="U37" s="1" t="e">
        <f t="shared" si="6"/>
        <v>#N/A</v>
      </c>
      <c r="V37" s="1" t="e">
        <f t="shared" si="7"/>
        <v>#N/A</v>
      </c>
      <c r="W37" s="1" t="e">
        <f t="shared" si="8"/>
        <v>#N/A</v>
      </c>
      <c r="X37" s="1" t="e">
        <f t="shared" si="9"/>
        <v>#N/A</v>
      </c>
      <c r="Y37" s="19" t="e">
        <f t="shared" si="10"/>
        <v>#N/A</v>
      </c>
      <c r="Z37" s="1" t="e">
        <f t="shared" si="11"/>
        <v>#N/A</v>
      </c>
      <c r="AA37" s="1" t="e">
        <f t="shared" si="12"/>
        <v>#N/A</v>
      </c>
      <c r="AB37" s="1" t="e">
        <f t="shared" si="13"/>
        <v>#N/A</v>
      </c>
      <c r="AC37" s="1" t="e">
        <f t="shared" si="14"/>
        <v>#N/A</v>
      </c>
      <c r="AD37" s="1" t="e">
        <f t="shared" si="15"/>
        <v>#N/A</v>
      </c>
      <c r="AE37" s="1" t="e">
        <f t="shared" si="16"/>
        <v>#N/A</v>
      </c>
      <c r="AF37" s="1" t="e">
        <f t="shared" si="17"/>
        <v>#N/A</v>
      </c>
      <c r="AG37" s="1" t="e">
        <f t="shared" si="18"/>
        <v>#N/A</v>
      </c>
      <c r="AH37" s="1" t="e">
        <f t="shared" si="19"/>
        <v>#N/A</v>
      </c>
      <c r="AI37" s="1" t="e">
        <f t="shared" si="20"/>
        <v>#N/A</v>
      </c>
      <c r="AJ37" s="105" t="e">
        <f t="shared" si="21"/>
        <v>#N/A</v>
      </c>
      <c r="AK37" s="105" t="e">
        <f t="shared" si="22"/>
        <v>#N/A</v>
      </c>
      <c r="AL37" s="105" t="e">
        <f t="shared" si="23"/>
        <v>#N/A</v>
      </c>
      <c r="AM37" s="105" t="e">
        <f t="shared" si="24"/>
        <v>#N/A</v>
      </c>
      <c r="AN37" s="105" t="e">
        <f t="shared" si="25"/>
        <v>#N/A</v>
      </c>
      <c r="AO37" s="105" t="e">
        <f t="shared" si="26"/>
        <v>#NAME?</v>
      </c>
      <c r="AP37" s="105" t="e">
        <f t="shared" si="27"/>
        <v>#N/A</v>
      </c>
      <c r="AQ37" s="105" t="e">
        <f t="shared" si="28"/>
        <v>#N/A</v>
      </c>
      <c r="AR37" s="105" t="e">
        <f t="shared" si="29"/>
        <v>#N/A</v>
      </c>
      <c r="AS37" s="105" t="e">
        <f t="shared" si="30"/>
        <v>#N/A</v>
      </c>
      <c r="AT37" s="105" t="e">
        <f t="shared" si="31"/>
        <v>#N/A</v>
      </c>
      <c r="AU37" s="105" t="e">
        <f t="shared" si="32"/>
        <v>#N/A</v>
      </c>
      <c r="AV37" s="105" t="e">
        <f t="shared" si="33"/>
        <v>#N/A</v>
      </c>
      <c r="AW37" s="105" t="e">
        <f t="shared" si="34"/>
        <v>#N/A</v>
      </c>
      <c r="AX37" s="105" t="e">
        <f t="shared" si="35"/>
        <v>#N/A</v>
      </c>
      <c r="AY37" s="105" t="e">
        <f t="shared" si="36"/>
        <v>#N/A</v>
      </c>
      <c r="AZ37" s="105" t="e">
        <f t="shared" si="37"/>
        <v>#N/A</v>
      </c>
      <c r="BA37" s="105" t="e">
        <f t="shared" si="38"/>
        <v>#N/A</v>
      </c>
      <c r="BB37" s="105" t="e">
        <f t="shared" si="39"/>
        <v>#N/A</v>
      </c>
      <c r="BC37" s="105" t="e">
        <f t="shared" si="40"/>
        <v>#N/A</v>
      </c>
      <c r="BD37" s="105" t="e">
        <f t="shared" si="41"/>
        <v>#N/A</v>
      </c>
      <c r="BE37" s="105" t="e">
        <f t="shared" si="42"/>
        <v>#N/A</v>
      </c>
      <c r="BF37" s="20">
        <f t="shared" si="43"/>
        <v>0</v>
      </c>
      <c r="BH37" s="76">
        <f t="shared" si="44"/>
        <v>0</v>
      </c>
      <c r="BI37" s="77">
        <f t="shared" si="45"/>
        <v>0</v>
      </c>
    </row>
    <row r="38" spans="2:61" s="24" customFormat="1" ht="15" customHeight="1" x14ac:dyDescent="0.25">
      <c r="B38" s="28">
        <v>58</v>
      </c>
      <c r="C38" s="41"/>
      <c r="D38" s="42"/>
      <c r="E38" s="43"/>
      <c r="F38" s="43"/>
      <c r="G38" s="43"/>
      <c r="H38" s="43"/>
      <c r="I38" s="5"/>
      <c r="J38" s="45">
        <v>0</v>
      </c>
      <c r="K38" s="44"/>
      <c r="L38" s="45">
        <v>0</v>
      </c>
      <c r="M38" s="46">
        <f t="shared" si="46"/>
        <v>0</v>
      </c>
      <c r="N38" s="47" t="str">
        <f t="shared" si="47"/>
        <v/>
      </c>
      <c r="O38" s="71"/>
      <c r="Q38" s="19" t="e">
        <f t="shared" si="2"/>
        <v>#N/A</v>
      </c>
      <c r="R38" s="1" t="e">
        <f t="shared" si="3"/>
        <v>#N/A</v>
      </c>
      <c r="S38" s="1" t="e">
        <f t="shared" si="4"/>
        <v>#N/A</v>
      </c>
      <c r="T38" s="1" t="e">
        <f t="shared" si="5"/>
        <v>#N/A</v>
      </c>
      <c r="U38" s="1" t="e">
        <f t="shared" si="6"/>
        <v>#N/A</v>
      </c>
      <c r="V38" s="1" t="e">
        <f t="shared" si="7"/>
        <v>#N/A</v>
      </c>
      <c r="W38" s="1" t="e">
        <f t="shared" si="8"/>
        <v>#N/A</v>
      </c>
      <c r="X38" s="1" t="e">
        <f t="shared" si="9"/>
        <v>#N/A</v>
      </c>
      <c r="Y38" s="19" t="e">
        <f t="shared" si="10"/>
        <v>#N/A</v>
      </c>
      <c r="Z38" s="1" t="e">
        <f t="shared" si="11"/>
        <v>#N/A</v>
      </c>
      <c r="AA38" s="1" t="e">
        <f t="shared" si="12"/>
        <v>#N/A</v>
      </c>
      <c r="AB38" s="1" t="e">
        <f t="shared" si="13"/>
        <v>#N/A</v>
      </c>
      <c r="AC38" s="1" t="e">
        <f t="shared" si="14"/>
        <v>#N/A</v>
      </c>
      <c r="AD38" s="1" t="e">
        <f t="shared" si="15"/>
        <v>#N/A</v>
      </c>
      <c r="AE38" s="1" t="e">
        <f t="shared" si="16"/>
        <v>#N/A</v>
      </c>
      <c r="AF38" s="1" t="e">
        <f t="shared" si="17"/>
        <v>#N/A</v>
      </c>
      <c r="AG38" s="1" t="e">
        <f t="shared" si="18"/>
        <v>#N/A</v>
      </c>
      <c r="AH38" s="1" t="e">
        <f t="shared" si="19"/>
        <v>#N/A</v>
      </c>
      <c r="AI38" s="1" t="e">
        <f t="shared" si="20"/>
        <v>#N/A</v>
      </c>
      <c r="AJ38" s="105" t="e">
        <f t="shared" si="21"/>
        <v>#N/A</v>
      </c>
      <c r="AK38" s="105" t="e">
        <f t="shared" si="22"/>
        <v>#N/A</v>
      </c>
      <c r="AL38" s="105" t="e">
        <f t="shared" si="23"/>
        <v>#N/A</v>
      </c>
      <c r="AM38" s="105" t="e">
        <f t="shared" si="24"/>
        <v>#N/A</v>
      </c>
      <c r="AN38" s="105" t="e">
        <f t="shared" si="25"/>
        <v>#N/A</v>
      </c>
      <c r="AO38" s="105" t="e">
        <f t="shared" si="26"/>
        <v>#NAME?</v>
      </c>
      <c r="AP38" s="105" t="e">
        <f t="shared" si="27"/>
        <v>#N/A</v>
      </c>
      <c r="AQ38" s="105" t="e">
        <f t="shared" si="28"/>
        <v>#N/A</v>
      </c>
      <c r="AR38" s="105" t="e">
        <f t="shared" si="29"/>
        <v>#N/A</v>
      </c>
      <c r="AS38" s="105" t="e">
        <f t="shared" si="30"/>
        <v>#N/A</v>
      </c>
      <c r="AT38" s="105" t="e">
        <f t="shared" si="31"/>
        <v>#N/A</v>
      </c>
      <c r="AU38" s="105" t="e">
        <f t="shared" si="32"/>
        <v>#N/A</v>
      </c>
      <c r="AV38" s="105" t="e">
        <f t="shared" si="33"/>
        <v>#N/A</v>
      </c>
      <c r="AW38" s="105" t="e">
        <f t="shared" si="34"/>
        <v>#N/A</v>
      </c>
      <c r="AX38" s="105" t="e">
        <f t="shared" si="35"/>
        <v>#N/A</v>
      </c>
      <c r="AY38" s="105" t="e">
        <f t="shared" si="36"/>
        <v>#N/A</v>
      </c>
      <c r="AZ38" s="105" t="e">
        <f t="shared" si="37"/>
        <v>#N/A</v>
      </c>
      <c r="BA38" s="105" t="e">
        <f t="shared" si="38"/>
        <v>#N/A</v>
      </c>
      <c r="BB38" s="105" t="e">
        <f t="shared" si="39"/>
        <v>#N/A</v>
      </c>
      <c r="BC38" s="105" t="e">
        <f t="shared" si="40"/>
        <v>#N/A</v>
      </c>
      <c r="BD38" s="105" t="e">
        <f t="shared" si="41"/>
        <v>#N/A</v>
      </c>
      <c r="BE38" s="105" t="e">
        <f t="shared" si="42"/>
        <v>#N/A</v>
      </c>
      <c r="BF38" s="20">
        <f t="shared" si="43"/>
        <v>0</v>
      </c>
      <c r="BH38" s="76">
        <f t="shared" si="44"/>
        <v>0</v>
      </c>
      <c r="BI38" s="77">
        <f t="shared" si="45"/>
        <v>0</v>
      </c>
    </row>
    <row r="39" spans="2:61" s="24" customFormat="1" ht="15" customHeight="1" x14ac:dyDescent="0.25">
      <c r="B39" s="28">
        <v>59</v>
      </c>
      <c r="C39" s="41"/>
      <c r="D39" s="42"/>
      <c r="E39" s="43"/>
      <c r="F39" s="43"/>
      <c r="G39" s="43"/>
      <c r="H39" s="43"/>
      <c r="I39" s="5"/>
      <c r="J39" s="45">
        <v>0</v>
      </c>
      <c r="K39" s="44"/>
      <c r="L39" s="45">
        <v>0</v>
      </c>
      <c r="M39" s="46">
        <f t="shared" si="46"/>
        <v>0</v>
      </c>
      <c r="N39" s="47" t="str">
        <f t="shared" si="47"/>
        <v/>
      </c>
      <c r="O39" s="71"/>
      <c r="Q39" s="19" t="e">
        <f t="shared" si="2"/>
        <v>#N/A</v>
      </c>
      <c r="R39" s="1" t="e">
        <f t="shared" si="3"/>
        <v>#N/A</v>
      </c>
      <c r="S39" s="1" t="e">
        <f t="shared" si="4"/>
        <v>#N/A</v>
      </c>
      <c r="T39" s="1" t="e">
        <f t="shared" si="5"/>
        <v>#N/A</v>
      </c>
      <c r="U39" s="1" t="e">
        <f t="shared" si="6"/>
        <v>#N/A</v>
      </c>
      <c r="V39" s="1" t="e">
        <f t="shared" si="7"/>
        <v>#N/A</v>
      </c>
      <c r="W39" s="1" t="e">
        <f t="shared" si="8"/>
        <v>#N/A</v>
      </c>
      <c r="X39" s="1" t="e">
        <f t="shared" si="9"/>
        <v>#N/A</v>
      </c>
      <c r="Y39" s="19" t="e">
        <f t="shared" si="10"/>
        <v>#N/A</v>
      </c>
      <c r="Z39" s="1" t="e">
        <f t="shared" si="11"/>
        <v>#N/A</v>
      </c>
      <c r="AA39" s="1" t="e">
        <f t="shared" si="12"/>
        <v>#N/A</v>
      </c>
      <c r="AB39" s="1" t="e">
        <f t="shared" si="13"/>
        <v>#N/A</v>
      </c>
      <c r="AC39" s="1" t="e">
        <f t="shared" si="14"/>
        <v>#N/A</v>
      </c>
      <c r="AD39" s="1" t="e">
        <f t="shared" si="15"/>
        <v>#N/A</v>
      </c>
      <c r="AE39" s="1" t="e">
        <f t="shared" si="16"/>
        <v>#N/A</v>
      </c>
      <c r="AF39" s="1" t="e">
        <f t="shared" si="17"/>
        <v>#N/A</v>
      </c>
      <c r="AG39" s="1" t="e">
        <f t="shared" si="18"/>
        <v>#N/A</v>
      </c>
      <c r="AH39" s="1" t="e">
        <f t="shared" si="19"/>
        <v>#N/A</v>
      </c>
      <c r="AI39" s="1" t="e">
        <f t="shared" si="20"/>
        <v>#N/A</v>
      </c>
      <c r="AJ39" s="105" t="e">
        <f t="shared" si="21"/>
        <v>#N/A</v>
      </c>
      <c r="AK39" s="105" t="e">
        <f t="shared" si="22"/>
        <v>#N/A</v>
      </c>
      <c r="AL39" s="105" t="e">
        <f t="shared" si="23"/>
        <v>#N/A</v>
      </c>
      <c r="AM39" s="105" t="e">
        <f t="shared" si="24"/>
        <v>#N/A</v>
      </c>
      <c r="AN39" s="105" t="e">
        <f t="shared" si="25"/>
        <v>#N/A</v>
      </c>
      <c r="AO39" s="105" t="e">
        <f t="shared" si="26"/>
        <v>#NAME?</v>
      </c>
      <c r="AP39" s="105" t="e">
        <f t="shared" si="27"/>
        <v>#N/A</v>
      </c>
      <c r="AQ39" s="105" t="e">
        <f t="shared" si="28"/>
        <v>#N/A</v>
      </c>
      <c r="AR39" s="105" t="e">
        <f t="shared" si="29"/>
        <v>#N/A</v>
      </c>
      <c r="AS39" s="105" t="e">
        <f t="shared" si="30"/>
        <v>#N/A</v>
      </c>
      <c r="AT39" s="105" t="e">
        <f t="shared" si="31"/>
        <v>#N/A</v>
      </c>
      <c r="AU39" s="105" t="e">
        <f t="shared" si="32"/>
        <v>#N/A</v>
      </c>
      <c r="AV39" s="105" t="e">
        <f t="shared" si="33"/>
        <v>#N/A</v>
      </c>
      <c r="AW39" s="105" t="e">
        <f t="shared" si="34"/>
        <v>#N/A</v>
      </c>
      <c r="AX39" s="105" t="e">
        <f t="shared" si="35"/>
        <v>#N/A</v>
      </c>
      <c r="AY39" s="105" t="e">
        <f t="shared" si="36"/>
        <v>#N/A</v>
      </c>
      <c r="AZ39" s="105" t="e">
        <f t="shared" si="37"/>
        <v>#N/A</v>
      </c>
      <c r="BA39" s="105" t="e">
        <f t="shared" si="38"/>
        <v>#N/A</v>
      </c>
      <c r="BB39" s="105" t="e">
        <f t="shared" si="39"/>
        <v>#N/A</v>
      </c>
      <c r="BC39" s="105" t="e">
        <f t="shared" si="40"/>
        <v>#N/A</v>
      </c>
      <c r="BD39" s="105" t="e">
        <f t="shared" si="41"/>
        <v>#N/A</v>
      </c>
      <c r="BE39" s="105" t="e">
        <f t="shared" si="42"/>
        <v>#N/A</v>
      </c>
      <c r="BF39" s="20">
        <f t="shared" si="43"/>
        <v>0</v>
      </c>
      <c r="BH39" s="76">
        <f t="shared" si="44"/>
        <v>0</v>
      </c>
      <c r="BI39" s="77">
        <f t="shared" si="45"/>
        <v>0</v>
      </c>
    </row>
    <row r="40" spans="2:61" s="24" customFormat="1" ht="15" customHeight="1" x14ac:dyDescent="0.25">
      <c r="B40" s="28">
        <v>60</v>
      </c>
      <c r="C40" s="41"/>
      <c r="D40" s="42"/>
      <c r="E40" s="43"/>
      <c r="F40" s="43"/>
      <c r="G40" s="43"/>
      <c r="H40" s="43"/>
      <c r="I40" s="5"/>
      <c r="J40" s="45">
        <v>0</v>
      </c>
      <c r="K40" s="44"/>
      <c r="L40" s="45">
        <v>0</v>
      </c>
      <c r="M40" s="46">
        <f t="shared" si="46"/>
        <v>0</v>
      </c>
      <c r="N40" s="47" t="str">
        <f t="shared" si="47"/>
        <v/>
      </c>
      <c r="O40" s="71"/>
      <c r="Q40" s="19" t="e">
        <f t="shared" si="2"/>
        <v>#N/A</v>
      </c>
      <c r="R40" s="1" t="e">
        <f t="shared" si="3"/>
        <v>#N/A</v>
      </c>
      <c r="S40" s="1" t="e">
        <f t="shared" si="4"/>
        <v>#N/A</v>
      </c>
      <c r="T40" s="1" t="e">
        <f t="shared" si="5"/>
        <v>#N/A</v>
      </c>
      <c r="U40" s="1" t="e">
        <f t="shared" si="6"/>
        <v>#N/A</v>
      </c>
      <c r="V40" s="1" t="e">
        <f t="shared" si="7"/>
        <v>#N/A</v>
      </c>
      <c r="W40" s="1" t="e">
        <f t="shared" si="8"/>
        <v>#N/A</v>
      </c>
      <c r="X40" s="1" t="e">
        <f t="shared" si="9"/>
        <v>#N/A</v>
      </c>
      <c r="Y40" s="19" t="e">
        <f t="shared" si="10"/>
        <v>#N/A</v>
      </c>
      <c r="Z40" s="1" t="e">
        <f t="shared" si="11"/>
        <v>#N/A</v>
      </c>
      <c r="AA40" s="1" t="e">
        <f t="shared" si="12"/>
        <v>#N/A</v>
      </c>
      <c r="AB40" s="1" t="e">
        <f t="shared" si="13"/>
        <v>#N/A</v>
      </c>
      <c r="AC40" s="1" t="e">
        <f t="shared" si="14"/>
        <v>#N/A</v>
      </c>
      <c r="AD40" s="1" t="e">
        <f t="shared" si="15"/>
        <v>#N/A</v>
      </c>
      <c r="AE40" s="1" t="e">
        <f t="shared" si="16"/>
        <v>#N/A</v>
      </c>
      <c r="AF40" s="1" t="e">
        <f t="shared" si="17"/>
        <v>#N/A</v>
      </c>
      <c r="AG40" s="1" t="e">
        <f t="shared" si="18"/>
        <v>#N/A</v>
      </c>
      <c r="AH40" s="1" t="e">
        <f t="shared" si="19"/>
        <v>#N/A</v>
      </c>
      <c r="AI40" s="1" t="e">
        <f t="shared" si="20"/>
        <v>#N/A</v>
      </c>
      <c r="AJ40" s="105" t="e">
        <f t="shared" si="21"/>
        <v>#N/A</v>
      </c>
      <c r="AK40" s="105" t="e">
        <f t="shared" si="22"/>
        <v>#N/A</v>
      </c>
      <c r="AL40" s="105" t="e">
        <f t="shared" si="23"/>
        <v>#N/A</v>
      </c>
      <c r="AM40" s="105" t="e">
        <f t="shared" si="24"/>
        <v>#N/A</v>
      </c>
      <c r="AN40" s="105" t="e">
        <f t="shared" si="25"/>
        <v>#N/A</v>
      </c>
      <c r="AO40" s="105" t="e">
        <f t="shared" si="26"/>
        <v>#NAME?</v>
      </c>
      <c r="AP40" s="105" t="e">
        <f t="shared" si="27"/>
        <v>#N/A</v>
      </c>
      <c r="AQ40" s="105" t="e">
        <f t="shared" si="28"/>
        <v>#N/A</v>
      </c>
      <c r="AR40" s="105" t="e">
        <f t="shared" si="29"/>
        <v>#N/A</v>
      </c>
      <c r="AS40" s="105" t="e">
        <f t="shared" si="30"/>
        <v>#N/A</v>
      </c>
      <c r="AT40" s="105" t="e">
        <f t="shared" si="31"/>
        <v>#N/A</v>
      </c>
      <c r="AU40" s="105" t="e">
        <f t="shared" si="32"/>
        <v>#N/A</v>
      </c>
      <c r="AV40" s="105" t="e">
        <f t="shared" si="33"/>
        <v>#N/A</v>
      </c>
      <c r="AW40" s="105" t="e">
        <f t="shared" si="34"/>
        <v>#N/A</v>
      </c>
      <c r="AX40" s="105" t="e">
        <f t="shared" si="35"/>
        <v>#N/A</v>
      </c>
      <c r="AY40" s="105" t="e">
        <f t="shared" si="36"/>
        <v>#N/A</v>
      </c>
      <c r="AZ40" s="105" t="e">
        <f t="shared" si="37"/>
        <v>#N/A</v>
      </c>
      <c r="BA40" s="105" t="e">
        <f t="shared" si="38"/>
        <v>#N/A</v>
      </c>
      <c r="BB40" s="105" t="e">
        <f t="shared" si="39"/>
        <v>#N/A</v>
      </c>
      <c r="BC40" s="105" t="e">
        <f t="shared" si="40"/>
        <v>#N/A</v>
      </c>
      <c r="BD40" s="105" t="e">
        <f t="shared" si="41"/>
        <v>#N/A</v>
      </c>
      <c r="BE40" s="105" t="e">
        <f t="shared" si="42"/>
        <v>#N/A</v>
      </c>
      <c r="BF40" s="20">
        <f t="shared" si="43"/>
        <v>0</v>
      </c>
      <c r="BH40" s="76">
        <f t="shared" si="44"/>
        <v>0</v>
      </c>
      <c r="BI40" s="77">
        <f t="shared" si="45"/>
        <v>0</v>
      </c>
    </row>
    <row r="41" spans="2:61" ht="15" customHeight="1" x14ac:dyDescent="0.25">
      <c r="B41" s="28">
        <v>61</v>
      </c>
      <c r="C41" s="41"/>
      <c r="D41" s="42"/>
      <c r="E41" s="43"/>
      <c r="F41" s="43"/>
      <c r="G41" s="43"/>
      <c r="H41" s="43"/>
      <c r="I41" s="5"/>
      <c r="J41" s="45">
        <v>0</v>
      </c>
      <c r="K41" s="44"/>
      <c r="L41" s="45">
        <v>0</v>
      </c>
      <c r="M41" s="46">
        <f>BF41</f>
        <v>0</v>
      </c>
      <c r="N41" s="47" t="str">
        <f>IF(OR(L41=0,M41=0),"",IF(L41&gt;M41,"N",IF(L41&lt;=M41,"Y","")))</f>
        <v/>
      </c>
      <c r="O41" s="71"/>
      <c r="Q41" s="19" t="e">
        <f t="shared" si="2"/>
        <v>#N/A</v>
      </c>
      <c r="R41" s="1" t="e">
        <f t="shared" si="3"/>
        <v>#N/A</v>
      </c>
      <c r="S41" s="1" t="e">
        <f t="shared" si="4"/>
        <v>#N/A</v>
      </c>
      <c r="T41" s="1" t="e">
        <f t="shared" si="5"/>
        <v>#N/A</v>
      </c>
      <c r="U41" s="1" t="e">
        <f t="shared" si="6"/>
        <v>#N/A</v>
      </c>
      <c r="V41" s="1" t="e">
        <f t="shared" si="7"/>
        <v>#N/A</v>
      </c>
      <c r="W41" s="1" t="e">
        <f t="shared" si="8"/>
        <v>#N/A</v>
      </c>
      <c r="X41" s="1" t="e">
        <f t="shared" si="9"/>
        <v>#N/A</v>
      </c>
      <c r="Y41" s="19" t="e">
        <f t="shared" si="10"/>
        <v>#N/A</v>
      </c>
      <c r="Z41" s="1" t="e">
        <f t="shared" si="11"/>
        <v>#N/A</v>
      </c>
      <c r="AA41" s="1" t="e">
        <f t="shared" si="12"/>
        <v>#N/A</v>
      </c>
      <c r="AB41" s="1" t="e">
        <f t="shared" si="13"/>
        <v>#N/A</v>
      </c>
      <c r="AC41" s="1" t="e">
        <f t="shared" si="14"/>
        <v>#N/A</v>
      </c>
      <c r="AD41" s="1" t="e">
        <f t="shared" si="15"/>
        <v>#N/A</v>
      </c>
      <c r="AE41" s="1" t="e">
        <f t="shared" si="16"/>
        <v>#N/A</v>
      </c>
      <c r="AF41" s="1" t="e">
        <f t="shared" si="17"/>
        <v>#N/A</v>
      </c>
      <c r="AG41" s="1" t="e">
        <f t="shared" si="18"/>
        <v>#N/A</v>
      </c>
      <c r="AH41" s="1" t="e">
        <f t="shared" si="19"/>
        <v>#N/A</v>
      </c>
      <c r="AI41" s="1" t="e">
        <f t="shared" si="20"/>
        <v>#N/A</v>
      </c>
      <c r="AJ41" s="105" t="e">
        <f t="shared" si="21"/>
        <v>#N/A</v>
      </c>
      <c r="AK41" s="105" t="e">
        <f t="shared" si="22"/>
        <v>#N/A</v>
      </c>
      <c r="AL41" s="105" t="e">
        <f t="shared" si="23"/>
        <v>#N/A</v>
      </c>
      <c r="AM41" s="105" t="e">
        <f t="shared" si="24"/>
        <v>#N/A</v>
      </c>
      <c r="AN41" s="105" t="e">
        <f t="shared" si="25"/>
        <v>#N/A</v>
      </c>
      <c r="AO41" s="105" t="e">
        <f t="shared" si="26"/>
        <v>#NAME?</v>
      </c>
      <c r="AP41" s="105" t="e">
        <f t="shared" si="27"/>
        <v>#N/A</v>
      </c>
      <c r="AQ41" s="105" t="e">
        <f t="shared" si="28"/>
        <v>#N/A</v>
      </c>
      <c r="AR41" s="105" t="e">
        <f t="shared" si="29"/>
        <v>#N/A</v>
      </c>
      <c r="AS41" s="105" t="e">
        <f t="shared" si="30"/>
        <v>#N/A</v>
      </c>
      <c r="AT41" s="105" t="e">
        <f t="shared" si="31"/>
        <v>#N/A</v>
      </c>
      <c r="AU41" s="105" t="e">
        <f t="shared" si="32"/>
        <v>#N/A</v>
      </c>
      <c r="AV41" s="105" t="e">
        <f t="shared" si="33"/>
        <v>#N/A</v>
      </c>
      <c r="AW41" s="105" t="e">
        <f t="shared" si="34"/>
        <v>#N/A</v>
      </c>
      <c r="AX41" s="105" t="e">
        <f t="shared" si="35"/>
        <v>#N/A</v>
      </c>
      <c r="AY41" s="105" t="e">
        <f t="shared" si="36"/>
        <v>#N/A</v>
      </c>
      <c r="AZ41" s="105" t="e">
        <f t="shared" si="37"/>
        <v>#N/A</v>
      </c>
      <c r="BA41" s="105" t="e">
        <f t="shared" si="38"/>
        <v>#N/A</v>
      </c>
      <c r="BB41" s="105" t="e">
        <f t="shared" si="39"/>
        <v>#N/A</v>
      </c>
      <c r="BC41" s="105" t="e">
        <f t="shared" si="40"/>
        <v>#N/A</v>
      </c>
      <c r="BD41" s="105" t="e">
        <f t="shared" si="41"/>
        <v>#N/A</v>
      </c>
      <c r="BE41" s="105" t="e">
        <f t="shared" si="42"/>
        <v>#N/A</v>
      </c>
      <c r="BF41" s="20">
        <f t="shared" si="43"/>
        <v>0</v>
      </c>
      <c r="BG41"/>
      <c r="BH41" s="76">
        <f t="shared" si="44"/>
        <v>0</v>
      </c>
      <c r="BI41" s="77">
        <f t="shared" si="45"/>
        <v>0</v>
      </c>
    </row>
    <row r="42" spans="2:61" ht="15" customHeight="1" x14ac:dyDescent="0.25">
      <c r="B42" s="28">
        <v>62</v>
      </c>
      <c r="C42" s="41"/>
      <c r="D42" s="42"/>
      <c r="E42" s="43"/>
      <c r="F42" s="43"/>
      <c r="G42" s="43"/>
      <c r="H42" s="43"/>
      <c r="I42" s="5"/>
      <c r="J42" s="45">
        <v>0</v>
      </c>
      <c r="K42" s="44"/>
      <c r="L42" s="45">
        <v>0</v>
      </c>
      <c r="M42" s="46">
        <f>BF42</f>
        <v>0</v>
      </c>
      <c r="N42" s="47" t="str">
        <f>IF(OR(L42=0,M42=0),"",IF(L42&gt;M42,"N",IF(L42&lt;=M42,"Y","")))</f>
        <v/>
      </c>
      <c r="O42" s="71"/>
      <c r="Q42" s="19" t="e">
        <f t="shared" si="2"/>
        <v>#N/A</v>
      </c>
      <c r="R42" s="1" t="e">
        <f t="shared" si="3"/>
        <v>#N/A</v>
      </c>
      <c r="S42" s="1" t="e">
        <f t="shared" si="4"/>
        <v>#N/A</v>
      </c>
      <c r="T42" s="1" t="e">
        <f t="shared" si="5"/>
        <v>#N/A</v>
      </c>
      <c r="U42" s="1" t="e">
        <f t="shared" si="6"/>
        <v>#N/A</v>
      </c>
      <c r="V42" s="1" t="e">
        <f t="shared" si="7"/>
        <v>#N/A</v>
      </c>
      <c r="W42" s="1" t="e">
        <f t="shared" si="8"/>
        <v>#N/A</v>
      </c>
      <c r="X42" s="1" t="e">
        <f t="shared" si="9"/>
        <v>#N/A</v>
      </c>
      <c r="Y42" s="19" t="e">
        <f t="shared" si="10"/>
        <v>#N/A</v>
      </c>
      <c r="Z42" s="1" t="e">
        <f t="shared" si="11"/>
        <v>#N/A</v>
      </c>
      <c r="AA42" s="1" t="e">
        <f t="shared" si="12"/>
        <v>#N/A</v>
      </c>
      <c r="AB42" s="1" t="e">
        <f t="shared" si="13"/>
        <v>#N/A</v>
      </c>
      <c r="AC42" s="1" t="e">
        <f t="shared" si="14"/>
        <v>#N/A</v>
      </c>
      <c r="AD42" s="1" t="e">
        <f t="shared" si="15"/>
        <v>#N/A</v>
      </c>
      <c r="AE42" s="1" t="e">
        <f t="shared" si="16"/>
        <v>#N/A</v>
      </c>
      <c r="AF42" s="1" t="e">
        <f t="shared" si="17"/>
        <v>#N/A</v>
      </c>
      <c r="AG42" s="1" t="e">
        <f t="shared" si="18"/>
        <v>#N/A</v>
      </c>
      <c r="AH42" s="1" t="e">
        <f t="shared" si="19"/>
        <v>#N/A</v>
      </c>
      <c r="AI42" s="1" t="e">
        <f t="shared" si="20"/>
        <v>#N/A</v>
      </c>
      <c r="AJ42" s="105" t="e">
        <f t="shared" si="21"/>
        <v>#N/A</v>
      </c>
      <c r="AK42" s="105" t="e">
        <f t="shared" si="22"/>
        <v>#N/A</v>
      </c>
      <c r="AL42" s="105" t="e">
        <f t="shared" si="23"/>
        <v>#N/A</v>
      </c>
      <c r="AM42" s="105" t="e">
        <f t="shared" si="24"/>
        <v>#N/A</v>
      </c>
      <c r="AN42" s="105" t="e">
        <f t="shared" si="25"/>
        <v>#N/A</v>
      </c>
      <c r="AO42" s="105" t="e">
        <f t="shared" si="26"/>
        <v>#NAME?</v>
      </c>
      <c r="AP42" s="105" t="e">
        <f t="shared" si="27"/>
        <v>#N/A</v>
      </c>
      <c r="AQ42" s="105" t="e">
        <f t="shared" si="28"/>
        <v>#N/A</v>
      </c>
      <c r="AR42" s="105" t="e">
        <f t="shared" si="29"/>
        <v>#N/A</v>
      </c>
      <c r="AS42" s="105" t="e">
        <f t="shared" si="30"/>
        <v>#N/A</v>
      </c>
      <c r="AT42" s="105" t="e">
        <f t="shared" si="31"/>
        <v>#N/A</v>
      </c>
      <c r="AU42" s="105" t="e">
        <f t="shared" si="32"/>
        <v>#N/A</v>
      </c>
      <c r="AV42" s="105" t="e">
        <f t="shared" si="33"/>
        <v>#N/A</v>
      </c>
      <c r="AW42" s="105" t="e">
        <f t="shared" si="34"/>
        <v>#N/A</v>
      </c>
      <c r="AX42" s="105" t="e">
        <f t="shared" si="35"/>
        <v>#N/A</v>
      </c>
      <c r="AY42" s="105" t="e">
        <f t="shared" si="36"/>
        <v>#N/A</v>
      </c>
      <c r="AZ42" s="105" t="e">
        <f t="shared" si="37"/>
        <v>#N/A</v>
      </c>
      <c r="BA42" s="105" t="e">
        <f t="shared" si="38"/>
        <v>#N/A</v>
      </c>
      <c r="BB42" s="105" t="e">
        <f t="shared" si="39"/>
        <v>#N/A</v>
      </c>
      <c r="BC42" s="105" t="e">
        <f t="shared" si="40"/>
        <v>#N/A</v>
      </c>
      <c r="BD42" s="105" t="e">
        <f t="shared" si="41"/>
        <v>#N/A</v>
      </c>
      <c r="BE42" s="105" t="e">
        <f t="shared" si="42"/>
        <v>#N/A</v>
      </c>
      <c r="BF42" s="20">
        <f t="shared" si="43"/>
        <v>0</v>
      </c>
      <c r="BG42"/>
      <c r="BH42" s="76">
        <f t="shared" si="44"/>
        <v>0</v>
      </c>
      <c r="BI42" s="77">
        <f t="shared" si="45"/>
        <v>0</v>
      </c>
    </row>
    <row r="43" spans="2:61" ht="15" customHeight="1" x14ac:dyDescent="0.25">
      <c r="B43" s="28">
        <v>63</v>
      </c>
      <c r="C43" s="41"/>
      <c r="D43" s="42"/>
      <c r="E43" s="43"/>
      <c r="F43" s="43"/>
      <c r="G43" s="43"/>
      <c r="H43" s="43"/>
      <c r="I43" s="5"/>
      <c r="J43" s="45">
        <v>0</v>
      </c>
      <c r="K43" s="44"/>
      <c r="L43" s="45">
        <v>0</v>
      </c>
      <c r="M43" s="46">
        <f>BF43</f>
        <v>0</v>
      </c>
      <c r="N43" s="47" t="str">
        <f>IF(OR(L43=0,M43=0),"",IF(L43&gt;M43,"N",IF(L43&lt;=M43,"Y","")))</f>
        <v/>
      </c>
      <c r="O43" s="71"/>
      <c r="Q43" s="19" t="e">
        <f t="shared" si="2"/>
        <v>#N/A</v>
      </c>
      <c r="R43" s="1" t="e">
        <f t="shared" si="3"/>
        <v>#N/A</v>
      </c>
      <c r="S43" s="1" t="e">
        <f t="shared" si="4"/>
        <v>#N/A</v>
      </c>
      <c r="T43" s="1" t="e">
        <f t="shared" si="5"/>
        <v>#N/A</v>
      </c>
      <c r="U43" s="1" t="e">
        <f t="shared" si="6"/>
        <v>#N/A</v>
      </c>
      <c r="V43" s="1" t="e">
        <f t="shared" si="7"/>
        <v>#N/A</v>
      </c>
      <c r="W43" s="1" t="e">
        <f t="shared" si="8"/>
        <v>#N/A</v>
      </c>
      <c r="X43" s="1" t="e">
        <f t="shared" si="9"/>
        <v>#N/A</v>
      </c>
      <c r="Y43" s="19" t="e">
        <f t="shared" si="10"/>
        <v>#N/A</v>
      </c>
      <c r="Z43" s="1" t="e">
        <f t="shared" si="11"/>
        <v>#N/A</v>
      </c>
      <c r="AA43" s="1" t="e">
        <f t="shared" si="12"/>
        <v>#N/A</v>
      </c>
      <c r="AB43" s="1" t="e">
        <f t="shared" si="13"/>
        <v>#N/A</v>
      </c>
      <c r="AC43" s="1" t="e">
        <f t="shared" si="14"/>
        <v>#N/A</v>
      </c>
      <c r="AD43" s="1" t="e">
        <f t="shared" si="15"/>
        <v>#N/A</v>
      </c>
      <c r="AE43" s="1" t="e">
        <f t="shared" si="16"/>
        <v>#N/A</v>
      </c>
      <c r="AF43" s="1" t="e">
        <f t="shared" si="17"/>
        <v>#N/A</v>
      </c>
      <c r="AG43" s="1" t="e">
        <f t="shared" si="18"/>
        <v>#N/A</v>
      </c>
      <c r="AH43" s="1" t="e">
        <f t="shared" si="19"/>
        <v>#N/A</v>
      </c>
      <c r="AI43" s="1" t="e">
        <f t="shared" si="20"/>
        <v>#N/A</v>
      </c>
      <c r="AJ43" s="105" t="e">
        <f t="shared" si="21"/>
        <v>#N/A</v>
      </c>
      <c r="AK43" s="105" t="e">
        <f t="shared" si="22"/>
        <v>#N/A</v>
      </c>
      <c r="AL43" s="105" t="e">
        <f t="shared" si="23"/>
        <v>#N/A</v>
      </c>
      <c r="AM43" s="105" t="e">
        <f t="shared" si="24"/>
        <v>#N/A</v>
      </c>
      <c r="AN43" s="105" t="e">
        <f t="shared" si="25"/>
        <v>#N/A</v>
      </c>
      <c r="AO43" s="105" t="e">
        <f t="shared" si="26"/>
        <v>#NAME?</v>
      </c>
      <c r="AP43" s="105" t="e">
        <f t="shared" si="27"/>
        <v>#N/A</v>
      </c>
      <c r="AQ43" s="105" t="e">
        <f t="shared" si="28"/>
        <v>#N/A</v>
      </c>
      <c r="AR43" s="105" t="e">
        <f t="shared" si="29"/>
        <v>#N/A</v>
      </c>
      <c r="AS43" s="105" t="e">
        <f t="shared" si="30"/>
        <v>#N/A</v>
      </c>
      <c r="AT43" s="105" t="e">
        <f t="shared" si="31"/>
        <v>#N/A</v>
      </c>
      <c r="AU43" s="105" t="e">
        <f t="shared" si="32"/>
        <v>#N/A</v>
      </c>
      <c r="AV43" s="105" t="e">
        <f t="shared" si="33"/>
        <v>#N/A</v>
      </c>
      <c r="AW43" s="105" t="e">
        <f t="shared" si="34"/>
        <v>#N/A</v>
      </c>
      <c r="AX43" s="105" t="e">
        <f t="shared" si="35"/>
        <v>#N/A</v>
      </c>
      <c r="AY43" s="105" t="e">
        <f t="shared" si="36"/>
        <v>#N/A</v>
      </c>
      <c r="AZ43" s="105" t="e">
        <f t="shared" si="37"/>
        <v>#N/A</v>
      </c>
      <c r="BA43" s="105" t="e">
        <f t="shared" si="38"/>
        <v>#N/A</v>
      </c>
      <c r="BB43" s="105" t="e">
        <f t="shared" si="39"/>
        <v>#N/A</v>
      </c>
      <c r="BC43" s="105" t="e">
        <f t="shared" si="40"/>
        <v>#N/A</v>
      </c>
      <c r="BD43" s="105" t="e">
        <f t="shared" si="41"/>
        <v>#N/A</v>
      </c>
      <c r="BE43" s="105" t="e">
        <f t="shared" si="42"/>
        <v>#N/A</v>
      </c>
      <c r="BF43" s="20">
        <f t="shared" si="43"/>
        <v>0</v>
      </c>
      <c r="BG43"/>
      <c r="BH43" s="76">
        <f t="shared" si="44"/>
        <v>0</v>
      </c>
      <c r="BI43" s="77">
        <f t="shared" si="45"/>
        <v>0</v>
      </c>
    </row>
    <row r="44" spans="2:61" ht="15" customHeight="1" x14ac:dyDescent="0.25">
      <c r="B44" s="28">
        <v>64</v>
      </c>
      <c r="C44" s="41"/>
      <c r="D44" s="42"/>
      <c r="E44" s="43"/>
      <c r="F44" s="43"/>
      <c r="G44" s="43"/>
      <c r="H44" s="43"/>
      <c r="I44" s="5"/>
      <c r="J44" s="45">
        <v>0</v>
      </c>
      <c r="K44" s="44"/>
      <c r="L44" s="45">
        <v>0</v>
      </c>
      <c r="M44" s="46">
        <f>BF44</f>
        <v>0</v>
      </c>
      <c r="N44" s="47" t="str">
        <f>IF(OR(L44=0,M44=0),"",IF(L44&gt;M44,"N",IF(L44&lt;=M44,"Y","")))</f>
        <v/>
      </c>
      <c r="O44" s="71"/>
      <c r="Q44" s="19" t="e">
        <f t="shared" si="2"/>
        <v>#N/A</v>
      </c>
      <c r="R44" s="1" t="e">
        <f t="shared" si="3"/>
        <v>#N/A</v>
      </c>
      <c r="S44" s="1" t="e">
        <f t="shared" si="4"/>
        <v>#N/A</v>
      </c>
      <c r="T44" s="1" t="e">
        <f t="shared" si="5"/>
        <v>#N/A</v>
      </c>
      <c r="U44" s="1" t="e">
        <f t="shared" si="6"/>
        <v>#N/A</v>
      </c>
      <c r="V44" s="1" t="e">
        <f t="shared" si="7"/>
        <v>#N/A</v>
      </c>
      <c r="W44" s="1" t="e">
        <f t="shared" si="8"/>
        <v>#N/A</v>
      </c>
      <c r="X44" s="1" t="e">
        <f t="shared" si="9"/>
        <v>#N/A</v>
      </c>
      <c r="Y44" s="19" t="e">
        <f t="shared" si="10"/>
        <v>#N/A</v>
      </c>
      <c r="Z44" s="1" t="e">
        <f t="shared" si="11"/>
        <v>#N/A</v>
      </c>
      <c r="AA44" s="1" t="e">
        <f t="shared" si="12"/>
        <v>#N/A</v>
      </c>
      <c r="AB44" s="1" t="e">
        <f t="shared" si="13"/>
        <v>#N/A</v>
      </c>
      <c r="AC44" s="1" t="e">
        <f t="shared" si="14"/>
        <v>#N/A</v>
      </c>
      <c r="AD44" s="1" t="e">
        <f t="shared" si="15"/>
        <v>#N/A</v>
      </c>
      <c r="AE44" s="1" t="e">
        <f t="shared" si="16"/>
        <v>#N/A</v>
      </c>
      <c r="AF44" s="1" t="e">
        <f t="shared" si="17"/>
        <v>#N/A</v>
      </c>
      <c r="AG44" s="1" t="e">
        <f t="shared" si="18"/>
        <v>#N/A</v>
      </c>
      <c r="AH44" s="1" t="e">
        <f t="shared" si="19"/>
        <v>#N/A</v>
      </c>
      <c r="AI44" s="1" t="e">
        <f t="shared" si="20"/>
        <v>#N/A</v>
      </c>
      <c r="AJ44" s="105" t="e">
        <f t="shared" si="21"/>
        <v>#N/A</v>
      </c>
      <c r="AK44" s="105" t="e">
        <f t="shared" si="22"/>
        <v>#N/A</v>
      </c>
      <c r="AL44" s="105" t="e">
        <f t="shared" si="23"/>
        <v>#N/A</v>
      </c>
      <c r="AM44" s="105" t="e">
        <f t="shared" si="24"/>
        <v>#N/A</v>
      </c>
      <c r="AN44" s="105" t="e">
        <f t="shared" si="25"/>
        <v>#N/A</v>
      </c>
      <c r="AO44" s="105" t="e">
        <f t="shared" si="26"/>
        <v>#NAME?</v>
      </c>
      <c r="AP44" s="105" t="e">
        <f t="shared" si="27"/>
        <v>#N/A</v>
      </c>
      <c r="AQ44" s="105" t="e">
        <f t="shared" si="28"/>
        <v>#N/A</v>
      </c>
      <c r="AR44" s="105" t="e">
        <f t="shared" si="29"/>
        <v>#N/A</v>
      </c>
      <c r="AS44" s="105" t="e">
        <f t="shared" si="30"/>
        <v>#N/A</v>
      </c>
      <c r="AT44" s="105" t="e">
        <f t="shared" si="31"/>
        <v>#N/A</v>
      </c>
      <c r="AU44" s="105" t="e">
        <f t="shared" si="32"/>
        <v>#N/A</v>
      </c>
      <c r="AV44" s="105" t="e">
        <f t="shared" si="33"/>
        <v>#N/A</v>
      </c>
      <c r="AW44" s="105" t="e">
        <f t="shared" si="34"/>
        <v>#N/A</v>
      </c>
      <c r="AX44" s="105" t="e">
        <f t="shared" si="35"/>
        <v>#N/A</v>
      </c>
      <c r="AY44" s="105" t="e">
        <f t="shared" si="36"/>
        <v>#N/A</v>
      </c>
      <c r="AZ44" s="105" t="e">
        <f t="shared" si="37"/>
        <v>#N/A</v>
      </c>
      <c r="BA44" s="105" t="e">
        <f t="shared" si="38"/>
        <v>#N/A</v>
      </c>
      <c r="BB44" s="105" t="e">
        <f t="shared" si="39"/>
        <v>#N/A</v>
      </c>
      <c r="BC44" s="105" t="e">
        <f t="shared" si="40"/>
        <v>#N/A</v>
      </c>
      <c r="BD44" s="105" t="e">
        <f t="shared" si="41"/>
        <v>#N/A</v>
      </c>
      <c r="BE44" s="105" t="e">
        <f t="shared" si="42"/>
        <v>#N/A</v>
      </c>
      <c r="BF44" s="20">
        <f t="shared" si="43"/>
        <v>0</v>
      </c>
      <c r="BG44"/>
      <c r="BH44" s="76">
        <f t="shared" si="44"/>
        <v>0</v>
      </c>
      <c r="BI44" s="77">
        <f t="shared" si="45"/>
        <v>0</v>
      </c>
    </row>
    <row r="45" spans="2:61" ht="15" customHeight="1" thickBot="1" x14ac:dyDescent="0.3">
      <c r="B45" s="29">
        <v>65</v>
      </c>
      <c r="C45" s="48"/>
      <c r="D45" s="49"/>
      <c r="E45" s="50"/>
      <c r="F45" s="50"/>
      <c r="G45" s="50"/>
      <c r="H45" s="50"/>
      <c r="I45" s="104"/>
      <c r="J45" s="52">
        <v>0</v>
      </c>
      <c r="K45" s="51"/>
      <c r="L45" s="52">
        <v>0</v>
      </c>
      <c r="M45" s="53">
        <f>BF45</f>
        <v>0</v>
      </c>
      <c r="N45" s="54" t="str">
        <f>IF(OR(L45=0,M45=0),"",IF(L45&gt;M45,"N",IF(L45&lt;=M45,"Y","")))</f>
        <v/>
      </c>
      <c r="O45" s="71"/>
      <c r="Q45" s="21" t="e">
        <f t="shared" si="2"/>
        <v>#N/A</v>
      </c>
      <c r="R45" s="22" t="e">
        <f t="shared" si="3"/>
        <v>#N/A</v>
      </c>
      <c r="S45" s="22" t="e">
        <f t="shared" si="4"/>
        <v>#N/A</v>
      </c>
      <c r="T45" s="22" t="e">
        <f t="shared" si="5"/>
        <v>#N/A</v>
      </c>
      <c r="U45" s="22" t="e">
        <f t="shared" si="6"/>
        <v>#N/A</v>
      </c>
      <c r="V45" s="1" t="e">
        <f t="shared" si="7"/>
        <v>#N/A</v>
      </c>
      <c r="W45" s="22" t="e">
        <f t="shared" si="8"/>
        <v>#N/A</v>
      </c>
      <c r="X45" s="22" t="e">
        <f t="shared" si="9"/>
        <v>#N/A</v>
      </c>
      <c r="Y45" s="21" t="e">
        <f t="shared" si="10"/>
        <v>#N/A</v>
      </c>
      <c r="Z45" s="22" t="e">
        <f t="shared" si="11"/>
        <v>#N/A</v>
      </c>
      <c r="AA45" s="22" t="e">
        <f t="shared" si="12"/>
        <v>#N/A</v>
      </c>
      <c r="AB45" s="22" t="e">
        <f t="shared" si="13"/>
        <v>#N/A</v>
      </c>
      <c r="AC45" s="22" t="e">
        <f t="shared" si="14"/>
        <v>#N/A</v>
      </c>
      <c r="AD45" s="1" t="e">
        <f t="shared" si="15"/>
        <v>#N/A</v>
      </c>
      <c r="AE45" s="22" t="e">
        <f t="shared" si="16"/>
        <v>#N/A</v>
      </c>
      <c r="AF45" s="22" t="e">
        <f t="shared" si="17"/>
        <v>#N/A</v>
      </c>
      <c r="AG45" s="1" t="e">
        <f t="shared" si="18"/>
        <v>#N/A</v>
      </c>
      <c r="AH45" s="22" t="e">
        <f t="shared" si="19"/>
        <v>#N/A</v>
      </c>
      <c r="AI45" s="22" t="e">
        <f t="shared" si="20"/>
        <v>#N/A</v>
      </c>
      <c r="AJ45" s="105" t="e">
        <f t="shared" si="21"/>
        <v>#N/A</v>
      </c>
      <c r="AK45" s="105" t="e">
        <f t="shared" si="22"/>
        <v>#N/A</v>
      </c>
      <c r="AL45" s="105" t="e">
        <f t="shared" si="23"/>
        <v>#N/A</v>
      </c>
      <c r="AM45" s="105" t="e">
        <f t="shared" si="24"/>
        <v>#N/A</v>
      </c>
      <c r="AN45" s="105" t="e">
        <f t="shared" si="25"/>
        <v>#N/A</v>
      </c>
      <c r="AO45" s="105" t="e">
        <f t="shared" si="26"/>
        <v>#NAME?</v>
      </c>
      <c r="AP45" s="105" t="e">
        <f t="shared" si="27"/>
        <v>#N/A</v>
      </c>
      <c r="AQ45" s="105" t="e">
        <f t="shared" si="28"/>
        <v>#N/A</v>
      </c>
      <c r="AR45" s="105" t="e">
        <f t="shared" si="29"/>
        <v>#N/A</v>
      </c>
      <c r="AS45" s="105" t="e">
        <f t="shared" si="30"/>
        <v>#N/A</v>
      </c>
      <c r="AT45" s="105" t="e">
        <f t="shared" si="31"/>
        <v>#N/A</v>
      </c>
      <c r="AU45" s="105" t="e">
        <f t="shared" si="32"/>
        <v>#N/A</v>
      </c>
      <c r="AV45" s="105" t="e">
        <f t="shared" si="33"/>
        <v>#N/A</v>
      </c>
      <c r="AW45" s="105" t="e">
        <f t="shared" si="34"/>
        <v>#N/A</v>
      </c>
      <c r="AX45" s="105" t="e">
        <f t="shared" si="35"/>
        <v>#N/A</v>
      </c>
      <c r="AY45" s="105" t="e">
        <f t="shared" si="36"/>
        <v>#N/A</v>
      </c>
      <c r="AZ45" s="105" t="e">
        <f t="shared" si="37"/>
        <v>#N/A</v>
      </c>
      <c r="BA45" s="105" t="e">
        <f t="shared" si="38"/>
        <v>#N/A</v>
      </c>
      <c r="BB45" s="105" t="e">
        <f t="shared" si="39"/>
        <v>#N/A</v>
      </c>
      <c r="BC45" s="105" t="e">
        <f t="shared" si="40"/>
        <v>#N/A</v>
      </c>
      <c r="BD45" s="105" t="e">
        <f t="shared" si="41"/>
        <v>#N/A</v>
      </c>
      <c r="BE45" s="105" t="e">
        <f t="shared" si="42"/>
        <v>#N/A</v>
      </c>
      <c r="BF45" s="20">
        <f t="shared" si="43"/>
        <v>0</v>
      </c>
      <c r="BG45"/>
      <c r="BH45" s="78">
        <f t="shared" si="44"/>
        <v>0</v>
      </c>
      <c r="BI45" s="79">
        <f t="shared" si="45"/>
        <v>0</v>
      </c>
    </row>
    <row r="46" spans="2:61" ht="13.8" x14ac:dyDescent="0.25">
      <c r="AJ46" s="33"/>
      <c r="AK46" s="33"/>
      <c r="AL46" s="33"/>
      <c r="AM46" s="33"/>
      <c r="AN46" s="33"/>
      <c r="AO46" s="33"/>
      <c r="AP46" s="33"/>
      <c r="AQ46" s="33"/>
      <c r="AR46" s="33"/>
      <c r="AS46" s="33"/>
      <c r="AT46" s="33"/>
      <c r="AU46" s="33"/>
      <c r="AV46" s="33"/>
      <c r="AW46" s="33"/>
      <c r="AX46" s="33"/>
      <c r="AY46" s="33"/>
      <c r="AZ46" s="33"/>
      <c r="BA46" s="33"/>
      <c r="BB46" s="33"/>
      <c r="BC46" s="33"/>
      <c r="BD46" s="33"/>
      <c r="BE46" s="33"/>
    </row>
    <row r="47" spans="2:61" ht="15" x14ac:dyDescent="0.2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2:61" x14ac:dyDescent="0.25">
      <c r="AJ48" s="74"/>
      <c r="AK48" s="74"/>
      <c r="AL48" s="74"/>
      <c r="AM48" s="74"/>
      <c r="AN48" s="74"/>
      <c r="AO48" s="74"/>
      <c r="AP48" s="74"/>
      <c r="AQ48" s="74"/>
      <c r="AR48" s="74"/>
      <c r="AS48" s="74"/>
      <c r="AT48" s="74"/>
      <c r="AU48" s="74"/>
      <c r="AV48" s="74"/>
      <c r="AW48" s="74"/>
      <c r="AX48" s="74"/>
      <c r="AY48" s="74"/>
      <c r="AZ48" s="74"/>
      <c r="BA48" s="74"/>
      <c r="BB48" s="74"/>
      <c r="BC48" s="74"/>
      <c r="BD48" s="74"/>
      <c r="BE48" s="74"/>
    </row>
  </sheetData>
  <sheetProtection password="8199" sheet="1" objects="1" scenarios="1" selectLockedCells="1"/>
  <mergeCells count="4">
    <mergeCell ref="C2:D2"/>
    <mergeCell ref="C3:D3"/>
    <mergeCell ref="E2:F2"/>
    <mergeCell ref="E3:F3"/>
  </mergeCells>
  <phoneticPr fontId="2" type="noConversion"/>
  <conditionalFormatting sqref="L6:M6">
    <cfRule type="expression" dxfId="49" priority="1" stopIfTrue="1">
      <formula>$L$6&gt;$M$6</formula>
    </cfRule>
  </conditionalFormatting>
  <conditionalFormatting sqref="L7:M7">
    <cfRule type="expression" dxfId="48" priority="2" stopIfTrue="1">
      <formula>$L$7&gt;$M$7</formula>
    </cfRule>
  </conditionalFormatting>
  <conditionalFormatting sqref="L8:M8">
    <cfRule type="expression" dxfId="47" priority="3" stopIfTrue="1">
      <formula>$L$8&gt;$M$8</formula>
    </cfRule>
  </conditionalFormatting>
  <conditionalFormatting sqref="L9:M9">
    <cfRule type="expression" dxfId="46" priority="4" stopIfTrue="1">
      <formula>$L$9&gt;$M$9</formula>
    </cfRule>
  </conditionalFormatting>
  <conditionalFormatting sqref="L10:M10">
    <cfRule type="expression" dxfId="45" priority="5" stopIfTrue="1">
      <formula>$L$10&gt;$M$10</formula>
    </cfRule>
  </conditionalFormatting>
  <conditionalFormatting sqref="L11:M11">
    <cfRule type="expression" dxfId="44" priority="6" stopIfTrue="1">
      <formula>$L$11&gt;$M$11</formula>
    </cfRule>
  </conditionalFormatting>
  <conditionalFormatting sqref="L12:M12">
    <cfRule type="expression" dxfId="43" priority="7" stopIfTrue="1">
      <formula>$L$12&gt;$M$12</formula>
    </cfRule>
  </conditionalFormatting>
  <conditionalFormatting sqref="L13:M13">
    <cfRule type="expression" dxfId="42" priority="8" stopIfTrue="1">
      <formula>$L$13&gt;$M$13</formula>
    </cfRule>
  </conditionalFormatting>
  <conditionalFormatting sqref="L14:M14">
    <cfRule type="expression" dxfId="41" priority="9" stopIfTrue="1">
      <formula>$L$14&gt;$M$14</formula>
    </cfRule>
  </conditionalFormatting>
  <conditionalFormatting sqref="L15:M15">
    <cfRule type="expression" dxfId="40" priority="10" stopIfTrue="1">
      <formula>$L$15&gt;$M$15</formula>
    </cfRule>
  </conditionalFormatting>
  <conditionalFormatting sqref="L16:M16">
    <cfRule type="expression" dxfId="39" priority="11" stopIfTrue="1">
      <formula>$L$16&gt;$M$16</formula>
    </cfRule>
  </conditionalFormatting>
  <conditionalFormatting sqref="L17:M17">
    <cfRule type="expression" dxfId="38" priority="12" stopIfTrue="1">
      <formula>$L$17&gt;$M$17</formula>
    </cfRule>
  </conditionalFormatting>
  <conditionalFormatting sqref="L18:M18">
    <cfRule type="expression" dxfId="37" priority="13" stopIfTrue="1">
      <formula>$L$18&gt;$M$18</formula>
    </cfRule>
  </conditionalFormatting>
  <conditionalFormatting sqref="L19:M19">
    <cfRule type="expression" dxfId="36" priority="14" stopIfTrue="1">
      <formula>$L$19&gt;$M$19</formula>
    </cfRule>
  </conditionalFormatting>
  <conditionalFormatting sqref="L20:M20 L31:M31">
    <cfRule type="expression" dxfId="35" priority="15" stopIfTrue="1">
      <formula>$L$20&gt;$M$20</formula>
    </cfRule>
  </conditionalFormatting>
  <conditionalFormatting sqref="L21:M21 L32:M32">
    <cfRule type="expression" dxfId="34" priority="16" stopIfTrue="1">
      <formula>$L$21&gt;$M$21</formula>
    </cfRule>
  </conditionalFormatting>
  <conditionalFormatting sqref="L22:M22 L33:M33">
    <cfRule type="expression" dxfId="33" priority="17" stopIfTrue="1">
      <formula>$L$22&gt;$M$22</formula>
    </cfRule>
  </conditionalFormatting>
  <conditionalFormatting sqref="L23:M23 L34:M34">
    <cfRule type="expression" dxfId="32" priority="18" stopIfTrue="1">
      <formula>$L$23&gt;$M$23</formula>
    </cfRule>
  </conditionalFormatting>
  <conditionalFormatting sqref="L24:M24 L35:M35">
    <cfRule type="expression" dxfId="31" priority="19" stopIfTrue="1">
      <formula>$L$24&gt;$M$24</formula>
    </cfRule>
  </conditionalFormatting>
  <conditionalFormatting sqref="L25:M25 L36:M36 L41:M41">
    <cfRule type="expression" dxfId="30" priority="20" stopIfTrue="1">
      <formula>$L$25&gt;$M$25</formula>
    </cfRule>
  </conditionalFormatting>
  <conditionalFormatting sqref="L26:M26 L37:M37 L42:M42">
    <cfRule type="expression" dxfId="29" priority="21" stopIfTrue="1">
      <formula>$L$26&gt;$M$26</formula>
    </cfRule>
  </conditionalFormatting>
  <conditionalFormatting sqref="L27:M27 L38:M38 L43:M43">
    <cfRule type="expression" dxfId="28" priority="22" stopIfTrue="1">
      <formula>$L$27&gt;$M$27</formula>
    </cfRule>
  </conditionalFormatting>
  <conditionalFormatting sqref="L28:M28 L39:M39 L44:M44">
    <cfRule type="expression" dxfId="27" priority="23" stopIfTrue="1">
      <formula>$L$28&gt;$M$28</formula>
    </cfRule>
  </conditionalFormatting>
  <conditionalFormatting sqref="L29:M29 L40:M40 L45:M45">
    <cfRule type="expression" dxfId="26" priority="24" stopIfTrue="1">
      <formula>$L$29&gt;$M$29</formula>
    </cfRule>
  </conditionalFormatting>
  <conditionalFormatting sqref="L30:M30">
    <cfRule type="expression" dxfId="25" priority="25" stopIfTrue="1">
      <formula>$L$30&gt;$M$30</formula>
    </cfRule>
  </conditionalFormatting>
  <dataValidations count="42">
    <dataValidation allowBlank="1" showInputMessage="1" errorTitle="Annual Income" error="The Annual Income must be &lt;= 80%-AMI's." sqref="L6:L45" xr:uid="{00000000-0002-0000-0100-000000000000}"/>
    <dataValidation type="list" allowBlank="1" showInputMessage="1" showErrorMessage="1" errorTitle="1st-time Homebuyer" error="Please enter 1st-time Homebuyer as Y or N." sqref="K6:K45" xr:uid="{00000000-0002-0000-0100-000001000000}">
      <formula1>"Y,N"</formula1>
    </dataValidation>
    <dataValidation type="date" allowBlank="1" showInputMessage="1" showErrorMessage="1" errorTitle="Loan Date" error="The Loan Date must be between the dates listed on the 1st page in FHLB Advance Information." sqref="D6" xr:uid="{00000000-0002-0000-0100-000002000000}">
      <formula1>C3</formula1>
      <formula2>E3</formula2>
    </dataValidation>
    <dataValidation type="date" allowBlank="1" showInputMessage="1" showErrorMessage="1" errorTitle="Loan Date" error="The Loan Date must be between the dates listed on the 1st page in FHLB Advance Information." sqref="D7" xr:uid="{00000000-0002-0000-0100-000003000000}">
      <formula1>C3</formula1>
      <formula2>E3</formula2>
    </dataValidation>
    <dataValidation type="date" allowBlank="1" showInputMessage="1" showErrorMessage="1" errorTitle="Loan Date" error="The Loan Date must be between the dates listed on the 1st page in FHLB Advance Information." sqref="D8" xr:uid="{00000000-0002-0000-0100-000004000000}">
      <formula1>C3</formula1>
      <formula2>E3</formula2>
    </dataValidation>
    <dataValidation type="date" allowBlank="1" showInputMessage="1" showErrorMessage="1" errorTitle="Loan Date" error="The Loan Date must be between the dates listed on the 1st page in FHLB Advance Information." sqref="D9" xr:uid="{00000000-0002-0000-0100-000005000000}">
      <formula1>C3</formula1>
      <formula2>E3</formula2>
    </dataValidation>
    <dataValidation type="date" allowBlank="1" showInputMessage="1" showErrorMessage="1" errorTitle="Loan Date" error="The Loan Date must be between the dates listed on the 1st page in FHLB Advance Information." sqref="D10" xr:uid="{00000000-0002-0000-0100-000006000000}">
      <formula1>C3</formula1>
      <formula2>E3</formula2>
    </dataValidation>
    <dataValidation type="date" allowBlank="1" showInputMessage="1" showErrorMessage="1" errorTitle="Loan Date" error="The Loan Date must be between the dates listed on the 1st page in FHLB Advance Information." sqref="D11" xr:uid="{00000000-0002-0000-0100-000007000000}">
      <formula1>C3</formula1>
      <formula2>E3</formula2>
    </dataValidation>
    <dataValidation type="date" allowBlank="1" showInputMessage="1" showErrorMessage="1" errorTitle="Loan Date" error="The Loan Date must be between the dates listed on the 1st page in FHLB Advance Information." sqref="D12" xr:uid="{00000000-0002-0000-0100-000008000000}">
      <formula1>C3</formula1>
      <formula2>E3</formula2>
    </dataValidation>
    <dataValidation type="date" allowBlank="1" showInputMessage="1" showErrorMessage="1" errorTitle="Loan Date" error="The Loan Date must be between the dates listed on the 1st page in FHLB Advance Information." sqref="D13" xr:uid="{00000000-0002-0000-0100-000009000000}">
      <formula1>C3</formula1>
      <formula2>E3</formula2>
    </dataValidation>
    <dataValidation type="date" allowBlank="1" showInputMessage="1" showErrorMessage="1" errorTitle="Loan Date" error="The Loan Date must be between the dates listed on the 1st page in FHLB Advance Information." sqref="D14" xr:uid="{00000000-0002-0000-0100-00000A000000}">
      <formula1>C3</formula1>
      <formula2>E3</formula2>
    </dataValidation>
    <dataValidation type="date" allowBlank="1" showInputMessage="1" showErrorMessage="1" errorTitle="Loan Date" error="The Loan Date must be between the dates listed on the 1st page in FHLB Advance Information." sqref="D15" xr:uid="{00000000-0002-0000-0100-00000B000000}">
      <formula1>C3</formula1>
      <formula2>E3</formula2>
    </dataValidation>
    <dataValidation type="date" allowBlank="1" showInputMessage="1" showErrorMessage="1" errorTitle="Loan Date" error="The Loan Date must be between the dates listed on the 1st page in FHLB Advance Information." sqref="D16" xr:uid="{00000000-0002-0000-0100-00000C000000}">
      <formula1>C3</formula1>
      <formula2>E3</formula2>
    </dataValidation>
    <dataValidation type="date" allowBlank="1" showInputMessage="1" showErrorMessage="1" errorTitle="Loan Date" error="The Loan Date must be between the dates listed on the 1st page in FHLB Advance Information." sqref="D17" xr:uid="{00000000-0002-0000-0100-00000D000000}">
      <formula1>C3</formula1>
      <formula2>E3</formula2>
    </dataValidation>
    <dataValidation type="date" allowBlank="1" showInputMessage="1" showErrorMessage="1" errorTitle="Loan Date" error="The Loan Date must be between the dates listed on the 1st page in FHLB Advance Information." sqref="D18" xr:uid="{00000000-0002-0000-0100-00000E000000}">
      <formula1>C3</formula1>
      <formula2>E3</formula2>
    </dataValidation>
    <dataValidation type="date" allowBlank="1" showInputMessage="1" showErrorMessage="1" errorTitle="Loan Date" error="The Loan Date must be between the dates listed on the 1st page in FHLB Advance Information." sqref="D19" xr:uid="{00000000-0002-0000-0100-00000F000000}">
      <formula1>C3</formula1>
      <formula2>E3</formula2>
    </dataValidation>
    <dataValidation type="date" allowBlank="1" showInputMessage="1" showErrorMessage="1" errorTitle="Loan Date" error="The Loan Date must be between the dates listed on the 1st page in FHLB Advance Information." sqref="D20" xr:uid="{00000000-0002-0000-0100-000010000000}">
      <formula1>C3</formula1>
      <formula2>E3</formula2>
    </dataValidation>
    <dataValidation type="date" allowBlank="1" showInputMessage="1" showErrorMessage="1" errorTitle="Loan Date" error="The Loan Date must be between the dates listed on the 1st page in FHLB Advance Information." sqref="D21" xr:uid="{00000000-0002-0000-0100-000011000000}">
      <formula1>C3</formula1>
      <formula2>E3</formula2>
    </dataValidation>
    <dataValidation type="date" allowBlank="1" showInputMessage="1" showErrorMessage="1" errorTitle="Loan Date" error="The Loan Date must be between the dates listed on the 1st page in FHLB Advance Information." sqref="D22" xr:uid="{00000000-0002-0000-0100-000012000000}">
      <formula1>C3</formula1>
      <formula2>E3</formula2>
    </dataValidation>
    <dataValidation type="date" allowBlank="1" showInputMessage="1" showErrorMessage="1" errorTitle="Loan Date" error="The Loan Date must be between the dates listed on the 1st page in FHLB Advance Information." sqref="D23" xr:uid="{00000000-0002-0000-0100-000013000000}">
      <formula1>C3</formula1>
      <formula2>E3</formula2>
    </dataValidation>
    <dataValidation type="date" allowBlank="1" showInputMessage="1" showErrorMessage="1" errorTitle="Loan Date" error="The Loan Date must be between the dates listed on the 1st page in FHLB Advance Information." sqref="D24" xr:uid="{00000000-0002-0000-0100-000014000000}">
      <formula1>C3</formula1>
      <formula2>E3</formula2>
    </dataValidation>
    <dataValidation type="date" allowBlank="1" showInputMessage="1" showErrorMessage="1" errorTitle="Loan Date" error="The Loan Date must be between the dates listed on the 1st page in FHLB Advance Information." sqref="D25" xr:uid="{00000000-0002-0000-0100-000015000000}">
      <formula1>C3</formula1>
      <formula2>E3</formula2>
    </dataValidation>
    <dataValidation type="date" allowBlank="1" showInputMessage="1" showErrorMessage="1" errorTitle="Loan Date" error="The Loan Date must be between the dates listed on the 1st page in FHLB Advance Information." sqref="D26" xr:uid="{00000000-0002-0000-0100-000016000000}">
      <formula1>C3</formula1>
      <formula2>E3</formula2>
    </dataValidation>
    <dataValidation type="date" allowBlank="1" showInputMessage="1" showErrorMessage="1" errorTitle="Loan Date" error="The Loan Date must be between the dates listed on the 1st page in FHLB Advance Information." sqref="D27" xr:uid="{00000000-0002-0000-0100-000017000000}">
      <formula1>C3</formula1>
      <formula2>E3</formula2>
    </dataValidation>
    <dataValidation type="date" allowBlank="1" showInputMessage="1" showErrorMessage="1" errorTitle="Loan Date" error="The Loan Date must be between the dates listed on the 1st page in FHLB Advance Information." sqref="D28" xr:uid="{00000000-0002-0000-0100-000018000000}">
      <formula1>C3</formula1>
      <formula2>E3</formula2>
    </dataValidation>
    <dataValidation type="date" allowBlank="1" showInputMessage="1" showErrorMessage="1" errorTitle="Loan Date" error="The Loan Date must be between the dates listed on the 1st page in FHLB Advance Information." sqref="D29" xr:uid="{00000000-0002-0000-0100-000019000000}">
      <formula1>C3</formula1>
      <formula2>E3</formula2>
    </dataValidation>
    <dataValidation type="date" allowBlank="1" showInputMessage="1" showErrorMessage="1" errorTitle="Loan Date" error="The Loan Date must be between the dates listed on the 1st page in FHLB Advance Information." sqref="D30" xr:uid="{00000000-0002-0000-0100-00001A000000}">
      <formula1>C3</formula1>
      <formula2>E3</formula2>
    </dataValidation>
    <dataValidation type="date" allowBlank="1" showInputMessage="1" showErrorMessage="1" errorTitle="Loan Date" error="The Loan Date must be between the dates listed on the 1st page in FHLB Advance Information." sqref="D31" xr:uid="{00000000-0002-0000-0100-00001B000000}">
      <formula1>C3</formula1>
      <formula2>E3</formula2>
    </dataValidation>
    <dataValidation type="date" allowBlank="1" showInputMessage="1" showErrorMessage="1" errorTitle="Loan Date" error="The Loan Date must be between the dates listed on the 1st page in FHLB Advance Information." sqref="D32" xr:uid="{00000000-0002-0000-0100-00001C000000}">
      <formula1>C3</formula1>
      <formula2>E3</formula2>
    </dataValidation>
    <dataValidation type="date" allowBlank="1" showInputMessage="1" showErrorMessage="1" errorTitle="Loan Date" error="The Loan Date must be between the dates listed on the 1st page in FHLB Advance Information." sqref="D33" xr:uid="{00000000-0002-0000-0100-00001D000000}">
      <formula1>C3</formula1>
      <formula2>E3</formula2>
    </dataValidation>
    <dataValidation type="date" allowBlank="1" showInputMessage="1" showErrorMessage="1" errorTitle="Loan Date" error="The Loan Date must be between the dates listed on the 1st page in FHLB Advance Information." sqref="D34" xr:uid="{00000000-0002-0000-0100-00001E000000}">
      <formula1>C3</formula1>
      <formula2>E3</formula2>
    </dataValidation>
    <dataValidation type="date" allowBlank="1" showInputMessage="1" showErrorMessage="1" errorTitle="Loan Date" error="The Loan Date must be between the dates listed on the 1st page in FHLB Advance Information." sqref="D35" xr:uid="{00000000-0002-0000-0100-00001F000000}">
      <formula1>C3</formula1>
      <formula2>E3</formula2>
    </dataValidation>
    <dataValidation type="date" allowBlank="1" showInputMessage="1" showErrorMessage="1" errorTitle="Loan Date" error="The Loan Date must be between the dates listed on the 1st page in FHLB Advance Information." sqref="D36" xr:uid="{00000000-0002-0000-0100-000020000000}">
      <formula1>C3</formula1>
      <formula2>E3</formula2>
    </dataValidation>
    <dataValidation type="date" allowBlank="1" showInputMessage="1" showErrorMessage="1" errorTitle="Loan Date" error="The Loan Date must be between the dates listed on the 1st page in FHLB Advance Information." sqref="D37" xr:uid="{00000000-0002-0000-0100-000021000000}">
      <formula1>C3</formula1>
      <formula2>E3</formula2>
    </dataValidation>
    <dataValidation type="date" allowBlank="1" showInputMessage="1" showErrorMessage="1" errorTitle="Loan Date" error="The Loan Date must be between the dates listed on the 1st page in FHLB Advance Information." sqref="D38" xr:uid="{00000000-0002-0000-0100-000022000000}">
      <formula1>C3</formula1>
      <formula2>E3</formula2>
    </dataValidation>
    <dataValidation type="date" allowBlank="1" showInputMessage="1" showErrorMessage="1" errorTitle="Loan Date" error="The Loan Date must be between the dates listed on the 1st page in FHLB Advance Information." sqref="D39" xr:uid="{00000000-0002-0000-0100-000023000000}">
      <formula1>C3</formula1>
      <formula2>E3</formula2>
    </dataValidation>
    <dataValidation type="date" allowBlank="1" showInputMessage="1" showErrorMessage="1" errorTitle="Loan Date" error="The Loan Date must be between the dates listed on the 1st page in FHLB Advance Information." sqref="D40" xr:uid="{00000000-0002-0000-0100-000024000000}">
      <formula1>C3</formula1>
      <formula2>E3</formula2>
    </dataValidation>
    <dataValidation type="date" allowBlank="1" showInputMessage="1" showErrorMessage="1" errorTitle="Loan Date" error="The Loan Date must be between the dates listed on the 1st page in FHLB Advance Information." sqref="D41" xr:uid="{00000000-0002-0000-0100-000025000000}">
      <formula1>C3</formula1>
      <formula2>E3</formula2>
    </dataValidation>
    <dataValidation type="date" allowBlank="1" showInputMessage="1" showErrorMessage="1" errorTitle="Loan Date" error="The Loan Date must be between the dates listed on the 1st page in FHLB Advance Information." sqref="D42" xr:uid="{00000000-0002-0000-0100-000026000000}">
      <formula1>C3</formula1>
      <formula2>E3</formula2>
    </dataValidation>
    <dataValidation type="date" allowBlank="1" showInputMessage="1" showErrorMessage="1" errorTitle="Loan Date" error="The Loan Date must be between the dates listed on the 1st page in FHLB Advance Information." sqref="D43" xr:uid="{00000000-0002-0000-0100-000027000000}">
      <formula1>C3</formula1>
      <formula2>E3</formula2>
    </dataValidation>
    <dataValidation type="date" allowBlank="1" showInputMessage="1" showErrorMessage="1" errorTitle="Loan Date" error="The Loan Date must be between the dates listed on the 1st page in FHLB Advance Information." sqref="D44" xr:uid="{00000000-0002-0000-0100-000028000000}">
      <formula1>C3</formula1>
      <formula2>E3</formula2>
    </dataValidation>
    <dataValidation type="date" allowBlank="1" showInputMessage="1" showErrorMessage="1" errorTitle="Loan Date" error="The Loan Date must be between the dates listed on the 1st page in FHLB Advance Information." sqref="D45" xr:uid="{00000000-0002-0000-0100-000029000000}">
      <formula1>C3</formula1>
      <formula2>E3</formula2>
    </dataValidation>
  </dataValidations>
  <pageMargins left="0.25" right="0.25" top="0.5" bottom="0.25" header="0.5" footer="0.5"/>
  <pageSetup scale="86"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Title="State" error="Please enter the State." xr:uid="{00000000-0002-0000-0100-00002A000000}">
          <x14:formula1>
            <xm:f>AMIs!$M$1:$M$40</xm:f>
          </x14:formula1>
          <xm:sqref>I6:I45</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B2:BI48"/>
  <sheetViews>
    <sheetView showGridLines="0" view="pageBreakPreview" zoomScale="89" zoomScaleNormal="100" workbookViewId="0">
      <selection activeCell="C6" sqref="C6"/>
    </sheetView>
  </sheetViews>
  <sheetFormatPr defaultRowHeight="13.2" x14ac:dyDescent="0.25"/>
  <cols>
    <col min="1" max="1" width="1.6640625" customWidth="1"/>
    <col min="2" max="2" width="4.44140625" bestFit="1" customWidth="1"/>
    <col min="3" max="3" width="13.109375" customWidth="1"/>
    <col min="4" max="4" width="11.88671875" customWidth="1"/>
    <col min="5" max="5" width="15.44140625" bestFit="1" customWidth="1"/>
    <col min="6" max="6" width="18.5546875" customWidth="1"/>
    <col min="7" max="8" width="13.6640625" customWidth="1"/>
    <col min="9" max="9" width="6.33203125" bestFit="1" customWidth="1"/>
    <col min="10" max="10" width="11.6640625" customWidth="1"/>
    <col min="11" max="11" width="12.6640625" bestFit="1" customWidth="1"/>
    <col min="12" max="13" width="9.5546875" bestFit="1" customWidth="1"/>
    <col min="14" max="14" width="10.5546875" bestFit="1" customWidth="1"/>
    <col min="15" max="15" width="1.6640625" customWidth="1"/>
    <col min="16" max="16" width="14.33203125" customWidth="1"/>
    <col min="17" max="35" width="8.5546875" hidden="1" customWidth="1"/>
    <col min="36" max="57" width="8.6640625" hidden="1" customWidth="1"/>
    <col min="58" max="58" width="8.109375" hidden="1" customWidth="1"/>
    <col min="59" max="59" width="6.6640625" style="82" hidden="1" customWidth="1"/>
    <col min="60" max="61" width="9.109375" hidden="1" customWidth="1"/>
  </cols>
  <sheetData>
    <row r="2" spans="2:61" ht="13.8" hidden="1" x14ac:dyDescent="0.25">
      <c r="C2" s="142" t="s">
        <v>248</v>
      </c>
      <c r="D2" s="143"/>
      <c r="E2" s="142" t="s">
        <v>249</v>
      </c>
      <c r="F2" s="143"/>
      <c r="AJ2" s="33"/>
      <c r="AK2" s="33"/>
      <c r="AL2" s="33"/>
      <c r="AM2" s="33"/>
      <c r="AN2" s="33"/>
      <c r="AO2" s="33"/>
      <c r="AP2" s="33"/>
      <c r="AQ2" s="33"/>
      <c r="AR2" s="33"/>
      <c r="AS2" s="33"/>
      <c r="AT2" s="33"/>
      <c r="AU2" s="33"/>
      <c r="AV2" s="33"/>
      <c r="AW2" s="33"/>
      <c r="AX2" s="33"/>
      <c r="AY2" s="33"/>
      <c r="AZ2" s="33"/>
      <c r="BA2" s="33"/>
      <c r="BB2" s="33"/>
      <c r="BC2" s="33"/>
      <c r="BD2" s="33"/>
      <c r="BE2" s="33"/>
    </row>
    <row r="3" spans="2:61" hidden="1" x14ac:dyDescent="0.25">
      <c r="C3" s="144" t="str">
        <f>IF(UnitList!J10="","",UnitList!J10)</f>
        <v/>
      </c>
      <c r="D3" s="144"/>
      <c r="E3" s="144" t="str">
        <f>IF(UnitList!L10="","",UnitList!L10)</f>
        <v/>
      </c>
      <c r="F3" s="144"/>
      <c r="AJ3" s="37"/>
      <c r="AK3" s="37"/>
      <c r="AL3" s="37"/>
      <c r="AM3" s="37"/>
      <c r="AN3" s="37"/>
      <c r="AO3" s="37"/>
      <c r="AP3" s="37"/>
      <c r="AQ3" s="37"/>
      <c r="AR3" s="37"/>
      <c r="AS3" s="37"/>
      <c r="AT3" s="37"/>
      <c r="AU3" s="37"/>
      <c r="AV3" s="37"/>
      <c r="AW3" s="37"/>
      <c r="AX3" s="37"/>
      <c r="AY3" s="37"/>
      <c r="AZ3" s="37"/>
      <c r="BA3" s="37"/>
      <c r="BB3" s="37"/>
      <c r="BC3" s="37"/>
      <c r="BD3" s="37"/>
      <c r="BE3" s="37"/>
    </row>
    <row r="4" spans="2:61" s="36" customFormat="1" ht="13.8" thickBot="1" x14ac:dyDescent="0.3">
      <c r="AJ4" s="37"/>
      <c r="AK4" s="37"/>
      <c r="AL4" s="37"/>
      <c r="AM4" s="37"/>
      <c r="AN4" s="37"/>
      <c r="AO4" s="37"/>
      <c r="AP4" s="37"/>
      <c r="AQ4" s="37"/>
      <c r="AR4" s="37"/>
      <c r="AS4" s="37"/>
      <c r="AT4" s="37"/>
      <c r="AU4" s="37"/>
      <c r="AV4" s="37"/>
      <c r="AW4" s="37"/>
      <c r="AX4" s="37"/>
      <c r="AY4" s="37"/>
      <c r="AZ4" s="37"/>
      <c r="BA4" s="37"/>
      <c r="BB4" s="37"/>
      <c r="BC4" s="37"/>
      <c r="BD4" s="37"/>
      <c r="BE4" s="37"/>
      <c r="BG4" s="83"/>
    </row>
    <row r="5" spans="2:61" s="11" customFormat="1" ht="28.2" thickBot="1" x14ac:dyDescent="0.3">
      <c r="B5" s="25" t="s">
        <v>232</v>
      </c>
      <c r="C5" s="26" t="s">
        <v>226</v>
      </c>
      <c r="D5" s="26" t="s">
        <v>227</v>
      </c>
      <c r="E5" s="39" t="s">
        <v>228</v>
      </c>
      <c r="F5" s="26" t="s">
        <v>0</v>
      </c>
      <c r="G5" s="26" t="s">
        <v>1</v>
      </c>
      <c r="H5" s="26" t="s">
        <v>233</v>
      </c>
      <c r="I5" s="26" t="s">
        <v>2</v>
      </c>
      <c r="J5" s="39" t="s">
        <v>229</v>
      </c>
      <c r="K5" s="39" t="s">
        <v>230</v>
      </c>
      <c r="L5" s="39" t="s">
        <v>7</v>
      </c>
      <c r="M5" s="39" t="s">
        <v>244</v>
      </c>
      <c r="N5" s="40" t="s">
        <v>231</v>
      </c>
      <c r="O5" s="56"/>
      <c r="Q5" s="16" t="s">
        <v>3</v>
      </c>
      <c r="R5" s="17" t="s">
        <v>223</v>
      </c>
      <c r="S5" s="17" t="s">
        <v>224</v>
      </c>
      <c r="T5" s="98" t="s">
        <v>260</v>
      </c>
      <c r="U5" s="17" t="s">
        <v>446</v>
      </c>
      <c r="V5" s="17" t="s">
        <v>675</v>
      </c>
      <c r="W5" s="17" t="s">
        <v>467</v>
      </c>
      <c r="X5" s="98" t="s">
        <v>447</v>
      </c>
      <c r="Y5" s="16" t="s">
        <v>1223</v>
      </c>
      <c r="Z5" s="17" t="s">
        <v>1224</v>
      </c>
      <c r="AA5" s="17" t="s">
        <v>1225</v>
      </c>
      <c r="AB5" s="98" t="s">
        <v>1226</v>
      </c>
      <c r="AC5" s="17" t="s">
        <v>1227</v>
      </c>
      <c r="AD5" s="17" t="s">
        <v>1228</v>
      </c>
      <c r="AE5" s="17" t="s">
        <v>1229</v>
      </c>
      <c r="AF5" s="17" t="s">
        <v>1230</v>
      </c>
      <c r="AG5" s="17" t="s">
        <v>1231</v>
      </c>
      <c r="AH5" s="17" t="s">
        <v>1232</v>
      </c>
      <c r="AI5" s="17" t="s">
        <v>1233</v>
      </c>
      <c r="AJ5" s="98" t="s">
        <v>1243</v>
      </c>
      <c r="AK5" s="98" t="s">
        <v>1242</v>
      </c>
      <c r="AL5" s="98" t="s">
        <v>1245</v>
      </c>
      <c r="AM5" s="98" t="s">
        <v>1244</v>
      </c>
      <c r="AN5" s="98" t="s">
        <v>1246</v>
      </c>
      <c r="AO5" s="98" t="s">
        <v>1247</v>
      </c>
      <c r="AP5" s="98" t="s">
        <v>1263</v>
      </c>
      <c r="AQ5" s="98" t="s">
        <v>1248</v>
      </c>
      <c r="AR5" s="98" t="s">
        <v>1249</v>
      </c>
      <c r="AS5" s="98" t="s">
        <v>1255</v>
      </c>
      <c r="AT5" s="98" t="s">
        <v>1250</v>
      </c>
      <c r="AU5" s="98" t="s">
        <v>1251</v>
      </c>
      <c r="AV5" s="98" t="s">
        <v>1252</v>
      </c>
      <c r="AW5" s="98" t="s">
        <v>1254</v>
      </c>
      <c r="AX5" s="98" t="s">
        <v>1253</v>
      </c>
      <c r="AY5" s="98" t="s">
        <v>1256</v>
      </c>
      <c r="AZ5" s="98" t="s">
        <v>1257</v>
      </c>
      <c r="BA5" s="98" t="s">
        <v>1258</v>
      </c>
      <c r="BB5" s="98" t="s">
        <v>1259</v>
      </c>
      <c r="BC5" s="98" t="s">
        <v>1260</v>
      </c>
      <c r="BD5" s="98" t="s">
        <v>1261</v>
      </c>
      <c r="BE5" s="98" t="s">
        <v>1262</v>
      </c>
      <c r="BF5" s="18" t="s">
        <v>225</v>
      </c>
      <c r="BH5" s="80" t="s">
        <v>232</v>
      </c>
      <c r="BI5" s="81" t="s">
        <v>254</v>
      </c>
    </row>
    <row r="6" spans="2:61" ht="15" customHeight="1" x14ac:dyDescent="0.25">
      <c r="B6" s="27">
        <v>66</v>
      </c>
      <c r="C6" s="30"/>
      <c r="D6" s="3"/>
      <c r="E6" s="4"/>
      <c r="F6" s="4"/>
      <c r="G6" s="4"/>
      <c r="H6" s="4"/>
      <c r="I6" s="5"/>
      <c r="J6" s="6">
        <v>0</v>
      </c>
      <c r="K6" s="5"/>
      <c r="L6" s="6">
        <v>0</v>
      </c>
      <c r="M6" s="13">
        <f t="shared" ref="M6:M45" si="0">BF6</f>
        <v>0</v>
      </c>
      <c r="N6" s="14" t="str">
        <f t="shared" ref="N6:N45" si="1">IF(OR(L6=0,M6=0),"",IF(L6&gt;M6,"N",IF(L6&lt;=M6,"Y","")))</f>
        <v/>
      </c>
      <c r="O6" s="55"/>
      <c r="P6" s="2"/>
      <c r="Q6" s="19" t="e">
        <f t="shared" ref="Q6:Q45" si="2">VLOOKUP($H6,Indiana2006115,5,FALSE)</f>
        <v>#N/A</v>
      </c>
      <c r="R6" s="1" t="e">
        <f t="shared" ref="R6:R45" si="3">VLOOKUP($H6,Michigan2006115,5,FALSE)</f>
        <v>#N/A</v>
      </c>
      <c r="S6" s="1" t="e">
        <f t="shared" ref="S6:S45" si="4">VLOOKUP($H6,Illinois2006115,5,FALSE)</f>
        <v>#N/A</v>
      </c>
      <c r="T6" s="1" t="e">
        <f t="shared" ref="T6:T45" si="5">VLOOKUP($H6,Kentucky2006115,5,FALSE)</f>
        <v>#N/A</v>
      </c>
      <c r="U6" s="1" t="e">
        <f t="shared" ref="U6:U45" si="6">VLOOKUP($H6,Wisconsin2006115,5,FALSE)</f>
        <v>#N/A</v>
      </c>
      <c r="V6" s="1" t="e">
        <f t="shared" ref="V6:V45" si="7">VLOOKUP($H6,Texas2006115,5,FALSE)</f>
        <v>#N/A</v>
      </c>
      <c r="W6" s="1" t="e">
        <f t="shared" ref="W6:W45" si="8">VLOOKUP($H6,Maryland2006115,5,FALSE)</f>
        <v>#N/A</v>
      </c>
      <c r="X6" s="1" t="e">
        <f t="shared" ref="X6:X45" si="9">VLOOKUP($H6,California2006115,5,FALSE)</f>
        <v>#N/A</v>
      </c>
      <c r="Y6" s="19" t="e">
        <f t="shared" ref="Y6:Y45" si="10">VLOOKUP($H6,Washington2006115,5,FALSE)</f>
        <v>#N/A</v>
      </c>
      <c r="Z6" s="1" t="e">
        <f t="shared" ref="Z6:Z45" si="11">VLOOKUP($H6,Virginia2006115,5,FALSE)</f>
        <v>#N/A</v>
      </c>
      <c r="AA6" s="1" t="e">
        <f t="shared" ref="AA6:AA45" si="12">VLOOKUP($H6,Utah2006115,5,FALSE)</f>
        <v>#N/A</v>
      </c>
      <c r="AB6" s="1" t="e">
        <f t="shared" ref="AB6:AB45" si="13">VLOOKUP($H6,Ohio2006115,5,FALSE)</f>
        <v>#N/A</v>
      </c>
      <c r="AC6" s="1" t="e">
        <f t="shared" ref="AC6:AC45" si="14">VLOOKUP($H6,NorthCarolina2006115,5,FALSE)</f>
        <v>#N/A</v>
      </c>
      <c r="AD6" s="1" t="e">
        <f t="shared" ref="AD6:AD45" si="15">VLOOKUP($H6,Minnesota2006115,5,FALSE)</f>
        <v>#N/A</v>
      </c>
      <c r="AE6" s="1" t="e">
        <f t="shared" ref="AE6:AE45" si="16">VLOOKUP($H6,Tennessee2006115,5,FALSE)</f>
        <v>#N/A</v>
      </c>
      <c r="AF6" s="1" t="e">
        <f t="shared" ref="AF6:AF45" si="17">VLOOKUP($H6,Florida2006115,5,FALSE)</f>
        <v>#N/A</v>
      </c>
      <c r="AG6" s="1" t="e">
        <f t="shared" ref="AG6:AG45" si="18">VLOOKUP($H6,Colorado2006115,5,FALSE)</f>
        <v>#N/A</v>
      </c>
      <c r="AH6" s="1" t="e">
        <f t="shared" ref="AH6:AH45" si="19">VLOOKUP($H6,Alabama2006115,5,FALSE)</f>
        <v>#N/A</v>
      </c>
      <c r="AI6" s="1" t="e">
        <f t="shared" ref="AI6:AI45" si="20">VLOOKUP($H6,Georgia2006115,5,FALSE)</f>
        <v>#N/A</v>
      </c>
      <c r="AJ6" s="105" t="e">
        <f t="shared" ref="AJ6:AJ45" si="21">VLOOKUP($H6,Arkansas2006115,5,FALSE)</f>
        <v>#N/A</v>
      </c>
      <c r="AK6" s="105" t="e">
        <f t="shared" ref="AK6:AK45" si="22">VLOOKUP($H6,Arizona2016115,5,FALSE)</f>
        <v>#N/A</v>
      </c>
      <c r="AL6" s="105" t="e">
        <f t="shared" ref="AL6:AL45" si="23">VLOOKUP($H6,Iowa2006115,5,FALSE)</f>
        <v>#N/A</v>
      </c>
      <c r="AM6" s="105" t="e">
        <f t="shared" ref="AM6:AM45" si="24">VLOOKUP($H6,Idaho2006115,5,FALSE)</f>
        <v>#N/A</v>
      </c>
      <c r="AN6" s="105" t="e">
        <f t="shared" ref="AN6:AN45" si="25">VLOOKUP($H6,Kansas2006115,5,FALSE)</f>
        <v>#N/A</v>
      </c>
      <c r="AO6" s="105" t="e">
        <f t="shared" ref="AO6:AO45" si="26">VLOOKUP($H6,Louisiana2006115,5,FALSE)</f>
        <v>#NAME?</v>
      </c>
      <c r="AP6" s="105" t="e">
        <f t="shared" ref="AP6:AP45" si="27">VLOOKUP($H6,Missouri2006115,5,FALSE)</f>
        <v>#N/A</v>
      </c>
      <c r="AQ6" s="105" t="e">
        <f t="shared" ref="AQ6:AQ45" si="28">VLOOKUP($H6,Mississippi2006115,5,FALSE)</f>
        <v>#N/A</v>
      </c>
      <c r="AR6" s="105" t="e">
        <f t="shared" ref="AR6:AR45" si="29">VLOOKUP($H6,Montana2006115,5,FALSE)</f>
        <v>#N/A</v>
      </c>
      <c r="AS6" s="105" t="e">
        <f t="shared" ref="AS6:AS45" si="30">VLOOKUP($H6,NorthDakota2006115,5,FALSE)</f>
        <v>#N/A</v>
      </c>
      <c r="AT6" s="105" t="e">
        <f t="shared" ref="AT6:AT45" si="31">VLOOKUP($H6,Nebraska2006115,5,FALSE)</f>
        <v>#N/A</v>
      </c>
      <c r="AU6" s="105" t="e">
        <f t="shared" ref="AU6:AU45" si="32">VLOOKUP($H6,Nevada2006115,5,FALSE)</f>
        <v>#N/A</v>
      </c>
      <c r="AV6" s="105" t="e">
        <f t="shared" ref="AV6:AV45" si="33">VLOOKUP($H6,NewJersey2006115,5,FALSE)</f>
        <v>#N/A</v>
      </c>
      <c r="AW6" s="105" t="e">
        <f t="shared" ref="AW6:AW45" si="34">VLOOKUP($H6,NewMexico2006115,5,FALSE)</f>
        <v>#N/A</v>
      </c>
      <c r="AX6" s="105" t="e">
        <f t="shared" ref="AX6:AX45" si="35">VLOOKUP($H6,NewYork2006115,5,FALSE)</f>
        <v>#N/A</v>
      </c>
      <c r="AY6" s="105" t="e">
        <f t="shared" ref="AY6:AY45" si="36">VLOOKUP($H6,Oklahoma2006115,5,FALSE)</f>
        <v>#N/A</v>
      </c>
      <c r="AZ6" s="105" t="e">
        <f t="shared" ref="AZ6:AZ45" si="37">VLOOKUP($H6,Oregon2006115,5,FALSE)</f>
        <v>#N/A</v>
      </c>
      <c r="BA6" s="105" t="e">
        <f t="shared" ref="BA6:BA45" si="38">VLOOKUP($H6,Pennsylvania2006115,5,FALSE)</f>
        <v>#N/A</v>
      </c>
      <c r="BB6" s="105" t="e">
        <f t="shared" ref="BB6:BB45" si="39">VLOOKUP($H6,SouthCarolina2006115,5,FALSE)</f>
        <v>#N/A</v>
      </c>
      <c r="BC6" s="105" t="e">
        <f t="shared" ref="BC6:BC45" si="40">VLOOKUP($H6,SouthDakota2006115,5,FALSE)</f>
        <v>#N/A</v>
      </c>
      <c r="BD6" s="105" t="e">
        <f t="shared" ref="BD6:BD45" si="41">VLOOKUP($H6,WestVirginia2006115,5,FALSE)</f>
        <v>#N/A</v>
      </c>
      <c r="BE6" s="105" t="e">
        <f t="shared" ref="BE6:BE45" si="42">VLOOKUP($H6,Wyoming2006115,5,FALSE)</f>
        <v>#N/A</v>
      </c>
      <c r="BF6" s="20">
        <f>IF(I6="IN",IF(ISERROR(Q6),0,Q6),IF(I6="MI",IF(ISERROR(R6),0,R6),IF(I6="IL",IF(ISERROR(S6),0,S6),IF(I6="KY",IF(ISERROR(T6),0,T6),IF(I6="WI",IF(ISERROR(U6),0,U6),IF(I6="TX",IF(ISERROR(V6),0,V6),IF(I6="CA",IF(ISERROR(X6),0,X6),IF(I6="MD",IF(ISERROR(W6),0,W6),IF(I6="WA",IF(ISERROR(Y6),0,Y6),IF(I6="VI",IF(ISERROR(Z6),0,Z6),IF(I6="UT",IF(ISERROR(AA6),0,AA6),IF(I6="OH",IF(ISERROR(AB6),0,AB6),IF(I6="NC",IF(ISERROR(AC6),0,AC6),IF(I6="MN",IF(ISERROR(AD6),0,AD6),IF(I6="TN",IF(ISERROR(AE6),0,AE6),IF(I6="FL",IF(ISERROR(AF6),0,AF6),IF(I6="CO",IF(ISERROR(AG6),0,AG6),IF(I6="AL",IF(ISERROR(AH6),0,AH6),IF(I6="GA",IF(ISERROR(AI6),0,AI6),IF(I6="AR",IF(ISERROR(AJ6),0,AJ6),IF(I6="AZ",IF(ISERROR(AK6),0,AK6),IF(I6="IA",IF(ISERROR(AL6),0,AL6),IF(I6="ID",IF(ISERROR(AM6),0,AM6),IF(I6="KS",IF(ISERROR(AN6),0,AN6),IF(I6="LA",IF(ISERROR(AO6),0,AO6),IF(I6="MO",IF(ISERROR(AP6),0,AP6),IF(I6="MS",IF(ISERROR(AQ6),0,AQ6),IF(I6="MT",IF(ISERROR(AR6),0,AR6),IF(I6="ND",IF(ISERROR(AS6),0,AS6),IF(I6="NE",IF(ISERROR(AT6),0,AT6),IF(I6="NV",IF(ISERROR(AU6),0,AU6),IF(I6="NJ",IF(ISERROR(AV6),0,AV6),IF(I6="NM",IF(ISERROR(AW6),0,AW6),IF(I6="NY",IF(ISERROR(AX6),0,AX6),IF(I6="OK",IF(ISERROR(AY6),0,AY6),IF(I6="OR",IF(ISERROR(AZ6),0,AZ6),IF(I6="PA",IF(ISERROR(BA6),0,BA6),IF(I6="SC",IF(ISERROR(BB6),0,BB6),IF(I6="SD",IF(ISERROR(BC6),0,BC6),IF(I6="WV",IF(ISERROR(BD6),0,BD6),IF(I6="WY",IF(ISERROR(BE6),0,BE6),0)))))))))))))))))))))))))))))))))))))))))</f>
        <v>0</v>
      </c>
      <c r="BG6"/>
      <c r="BH6" s="76">
        <f>IF(N6="Y",1,0)</f>
        <v>0</v>
      </c>
      <c r="BI6" s="77">
        <f>IF(N6="Y",J6,0)</f>
        <v>0</v>
      </c>
    </row>
    <row r="7" spans="2:61" ht="15" customHeight="1" x14ac:dyDescent="0.25">
      <c r="B7" s="28">
        <v>67</v>
      </c>
      <c r="C7" s="31"/>
      <c r="D7" s="7"/>
      <c r="E7" s="8"/>
      <c r="F7" s="8"/>
      <c r="G7" s="8"/>
      <c r="H7" s="8"/>
      <c r="I7" s="5"/>
      <c r="J7" s="10">
        <v>0</v>
      </c>
      <c r="K7" s="9"/>
      <c r="L7" s="10">
        <v>0</v>
      </c>
      <c r="M7" s="12">
        <f t="shared" si="0"/>
        <v>0</v>
      </c>
      <c r="N7" s="15" t="str">
        <f t="shared" si="1"/>
        <v/>
      </c>
      <c r="O7" s="55"/>
      <c r="P7" s="2"/>
      <c r="Q7" s="19" t="e">
        <f t="shared" si="2"/>
        <v>#N/A</v>
      </c>
      <c r="R7" s="1" t="e">
        <f t="shared" si="3"/>
        <v>#N/A</v>
      </c>
      <c r="S7" s="1" t="e">
        <f t="shared" si="4"/>
        <v>#N/A</v>
      </c>
      <c r="T7" s="1" t="e">
        <f t="shared" si="5"/>
        <v>#N/A</v>
      </c>
      <c r="U7" s="1" t="e">
        <f t="shared" si="6"/>
        <v>#N/A</v>
      </c>
      <c r="V7" s="1" t="e">
        <f t="shared" si="7"/>
        <v>#N/A</v>
      </c>
      <c r="W7" s="1" t="e">
        <f t="shared" si="8"/>
        <v>#N/A</v>
      </c>
      <c r="X7" s="1" t="e">
        <f t="shared" si="9"/>
        <v>#N/A</v>
      </c>
      <c r="Y7" s="19" t="e">
        <f t="shared" si="10"/>
        <v>#N/A</v>
      </c>
      <c r="Z7" s="1" t="e">
        <f t="shared" si="11"/>
        <v>#N/A</v>
      </c>
      <c r="AA7" s="1" t="e">
        <f t="shared" si="12"/>
        <v>#N/A</v>
      </c>
      <c r="AB7" s="1" t="e">
        <f t="shared" si="13"/>
        <v>#N/A</v>
      </c>
      <c r="AC7" s="1" t="e">
        <f t="shared" si="14"/>
        <v>#N/A</v>
      </c>
      <c r="AD7" s="1" t="e">
        <f t="shared" si="15"/>
        <v>#N/A</v>
      </c>
      <c r="AE7" s="1" t="e">
        <f t="shared" si="16"/>
        <v>#N/A</v>
      </c>
      <c r="AF7" s="1" t="e">
        <f t="shared" si="17"/>
        <v>#N/A</v>
      </c>
      <c r="AG7" s="1" t="e">
        <f t="shared" si="18"/>
        <v>#N/A</v>
      </c>
      <c r="AH7" s="1" t="e">
        <f t="shared" si="19"/>
        <v>#N/A</v>
      </c>
      <c r="AI7" s="1" t="e">
        <f t="shared" si="20"/>
        <v>#N/A</v>
      </c>
      <c r="AJ7" s="105" t="e">
        <f t="shared" si="21"/>
        <v>#N/A</v>
      </c>
      <c r="AK7" s="105" t="e">
        <f t="shared" si="22"/>
        <v>#N/A</v>
      </c>
      <c r="AL7" s="105" t="e">
        <f t="shared" si="23"/>
        <v>#N/A</v>
      </c>
      <c r="AM7" s="105" t="e">
        <f t="shared" si="24"/>
        <v>#N/A</v>
      </c>
      <c r="AN7" s="105" t="e">
        <f t="shared" si="25"/>
        <v>#N/A</v>
      </c>
      <c r="AO7" s="105" t="e">
        <f t="shared" si="26"/>
        <v>#NAME?</v>
      </c>
      <c r="AP7" s="105" t="e">
        <f t="shared" si="27"/>
        <v>#N/A</v>
      </c>
      <c r="AQ7" s="105" t="e">
        <f t="shared" si="28"/>
        <v>#N/A</v>
      </c>
      <c r="AR7" s="105" t="e">
        <f t="shared" si="29"/>
        <v>#N/A</v>
      </c>
      <c r="AS7" s="105" t="e">
        <f t="shared" si="30"/>
        <v>#N/A</v>
      </c>
      <c r="AT7" s="105" t="e">
        <f t="shared" si="31"/>
        <v>#N/A</v>
      </c>
      <c r="AU7" s="105" t="e">
        <f t="shared" si="32"/>
        <v>#N/A</v>
      </c>
      <c r="AV7" s="105" t="e">
        <f t="shared" si="33"/>
        <v>#N/A</v>
      </c>
      <c r="AW7" s="105" t="e">
        <f t="shared" si="34"/>
        <v>#N/A</v>
      </c>
      <c r="AX7" s="105" t="e">
        <f t="shared" si="35"/>
        <v>#N/A</v>
      </c>
      <c r="AY7" s="105" t="e">
        <f t="shared" si="36"/>
        <v>#N/A</v>
      </c>
      <c r="AZ7" s="105" t="e">
        <f t="shared" si="37"/>
        <v>#N/A</v>
      </c>
      <c r="BA7" s="105" t="e">
        <f t="shared" si="38"/>
        <v>#N/A</v>
      </c>
      <c r="BB7" s="105" t="e">
        <f t="shared" si="39"/>
        <v>#N/A</v>
      </c>
      <c r="BC7" s="105" t="e">
        <f t="shared" si="40"/>
        <v>#N/A</v>
      </c>
      <c r="BD7" s="105" t="e">
        <f t="shared" si="41"/>
        <v>#N/A</v>
      </c>
      <c r="BE7" s="105" t="e">
        <f t="shared" si="42"/>
        <v>#N/A</v>
      </c>
      <c r="BF7" s="20">
        <f t="shared" ref="BF7:BF45" si="43">IF(I7="IN",IF(ISERROR(Q7),0,Q7),IF(I7="MI",IF(ISERROR(R7),0,R7),IF(I7="IL",IF(ISERROR(S7),0,S7),IF(I7="KY",IF(ISERROR(T7),0,T7),IF(I7="WI",IF(ISERROR(U7),0,U7),IF(I7="TX",IF(ISERROR(V7),0,V7),IF(I7="CA",IF(ISERROR(X7),0,X7),IF(I7="MD",IF(ISERROR(W7),0,W7),IF(I7="WA",IF(ISERROR(Y7),0,Y7),IF(I7="VI",IF(ISERROR(Z7),0,Z7),IF(I7="UT",IF(ISERROR(AA7),0,AA7),IF(I7="OH",IF(ISERROR(AB7),0,AB7),IF(I7="NC",IF(ISERROR(AC7),0,AC7),IF(I7="MN",IF(ISERROR(AD7),0,AD7),IF(I7="TN",IF(ISERROR(AE7),0,AE7),IF(I7="FL",IF(ISERROR(AF7),0,AF7),IF(I7="CO",IF(ISERROR(AG7),0,AG7),IF(I7="AL",IF(ISERROR(AH7),0,AH7),IF(I7="GA",IF(ISERROR(AI7),0,AI7),IF(I7="AR",IF(ISERROR(AJ7),0,AJ7),IF(I7="AZ",IF(ISERROR(AK7),0,AK7),IF(I7="IA",IF(ISERROR(AL7),0,AL7),IF(I7="ID",IF(ISERROR(AM7),0,AM7),IF(I7="KS",IF(ISERROR(AN7),0,AN7),IF(I7="LA",IF(ISERROR(AO7),0,AO7),IF(I7="MO",IF(ISERROR(AP7),0,AP7),IF(I7="MS",IF(ISERROR(AQ7),0,AQ7),IF(I7="MT",IF(ISERROR(AR7),0,AR7),IF(I7="ND",IF(ISERROR(AS7),0,AS7),IF(I7="NE",IF(ISERROR(AT7),0,AT7),IF(I7="NV",IF(ISERROR(AU7),0,AU7),IF(I7="NJ",IF(ISERROR(AV7),0,AV7),IF(I7="NM",IF(ISERROR(AW7),0,AW7),IF(I7="NY",IF(ISERROR(AX7),0,AX7),IF(I7="OK",IF(ISERROR(AY7),0,AY7),IF(I7="OR",IF(ISERROR(AZ7),0,AZ7),IF(I7="PA",IF(ISERROR(BA7),0,BA7),IF(I7="SC",IF(ISERROR(BB7),0,BB7),IF(I7="SD",IF(ISERROR(BC7),0,BC7),IF(I7="WV",IF(ISERROR(BD7),0,BD7),IF(I7="WY",IF(ISERROR(BE7),0,BE7),0)))))))))))))))))))))))))))))))))))))))))</f>
        <v>0</v>
      </c>
      <c r="BG7"/>
      <c r="BH7" s="76">
        <f t="shared" ref="BH7:BH45" si="44">IF(N7="Y",1,0)</f>
        <v>0</v>
      </c>
      <c r="BI7" s="77">
        <f t="shared" ref="BI7:BI45" si="45">IF(N7="Y",J7,0)</f>
        <v>0</v>
      </c>
    </row>
    <row r="8" spans="2:61" ht="15" customHeight="1" x14ac:dyDescent="0.25">
      <c r="B8" s="28">
        <v>68</v>
      </c>
      <c r="C8" s="31"/>
      <c r="D8" s="7"/>
      <c r="E8" s="8"/>
      <c r="F8" s="8"/>
      <c r="G8" s="8"/>
      <c r="H8" s="8"/>
      <c r="I8" s="5"/>
      <c r="J8" s="10">
        <v>0</v>
      </c>
      <c r="K8" s="9"/>
      <c r="L8" s="10">
        <v>0</v>
      </c>
      <c r="M8" s="12">
        <f t="shared" si="0"/>
        <v>0</v>
      </c>
      <c r="N8" s="15" t="str">
        <f t="shared" si="1"/>
        <v/>
      </c>
      <c r="O8" s="55"/>
      <c r="P8" s="2"/>
      <c r="Q8" s="19" t="e">
        <f t="shared" si="2"/>
        <v>#N/A</v>
      </c>
      <c r="R8" s="1" t="e">
        <f t="shared" si="3"/>
        <v>#N/A</v>
      </c>
      <c r="S8" s="1" t="e">
        <f t="shared" si="4"/>
        <v>#N/A</v>
      </c>
      <c r="T8" s="1" t="e">
        <f t="shared" si="5"/>
        <v>#N/A</v>
      </c>
      <c r="U8" s="1" t="e">
        <f t="shared" si="6"/>
        <v>#N/A</v>
      </c>
      <c r="V8" s="1" t="e">
        <f t="shared" si="7"/>
        <v>#N/A</v>
      </c>
      <c r="W8" s="1" t="e">
        <f t="shared" si="8"/>
        <v>#N/A</v>
      </c>
      <c r="X8" s="1" t="e">
        <f t="shared" si="9"/>
        <v>#N/A</v>
      </c>
      <c r="Y8" s="19" t="e">
        <f t="shared" si="10"/>
        <v>#N/A</v>
      </c>
      <c r="Z8" s="1" t="e">
        <f t="shared" si="11"/>
        <v>#N/A</v>
      </c>
      <c r="AA8" s="1" t="e">
        <f t="shared" si="12"/>
        <v>#N/A</v>
      </c>
      <c r="AB8" s="1" t="e">
        <f t="shared" si="13"/>
        <v>#N/A</v>
      </c>
      <c r="AC8" s="1" t="e">
        <f t="shared" si="14"/>
        <v>#N/A</v>
      </c>
      <c r="AD8" s="1" t="e">
        <f t="shared" si="15"/>
        <v>#N/A</v>
      </c>
      <c r="AE8" s="1" t="e">
        <f t="shared" si="16"/>
        <v>#N/A</v>
      </c>
      <c r="AF8" s="1" t="e">
        <f t="shared" si="17"/>
        <v>#N/A</v>
      </c>
      <c r="AG8" s="1" t="e">
        <f t="shared" si="18"/>
        <v>#N/A</v>
      </c>
      <c r="AH8" s="1" t="e">
        <f t="shared" si="19"/>
        <v>#N/A</v>
      </c>
      <c r="AI8" s="1" t="e">
        <f t="shared" si="20"/>
        <v>#N/A</v>
      </c>
      <c r="AJ8" s="105" t="e">
        <f t="shared" si="21"/>
        <v>#N/A</v>
      </c>
      <c r="AK8" s="105" t="e">
        <f t="shared" si="22"/>
        <v>#N/A</v>
      </c>
      <c r="AL8" s="105" t="e">
        <f t="shared" si="23"/>
        <v>#N/A</v>
      </c>
      <c r="AM8" s="105" t="e">
        <f t="shared" si="24"/>
        <v>#N/A</v>
      </c>
      <c r="AN8" s="105" t="e">
        <f t="shared" si="25"/>
        <v>#N/A</v>
      </c>
      <c r="AO8" s="105" t="e">
        <f t="shared" si="26"/>
        <v>#NAME?</v>
      </c>
      <c r="AP8" s="105" t="e">
        <f t="shared" si="27"/>
        <v>#N/A</v>
      </c>
      <c r="AQ8" s="105" t="e">
        <f t="shared" si="28"/>
        <v>#N/A</v>
      </c>
      <c r="AR8" s="105" t="e">
        <f t="shared" si="29"/>
        <v>#N/A</v>
      </c>
      <c r="AS8" s="105" t="e">
        <f t="shared" si="30"/>
        <v>#N/A</v>
      </c>
      <c r="AT8" s="105" t="e">
        <f t="shared" si="31"/>
        <v>#N/A</v>
      </c>
      <c r="AU8" s="105" t="e">
        <f t="shared" si="32"/>
        <v>#N/A</v>
      </c>
      <c r="AV8" s="105" t="e">
        <f t="shared" si="33"/>
        <v>#N/A</v>
      </c>
      <c r="AW8" s="105" t="e">
        <f t="shared" si="34"/>
        <v>#N/A</v>
      </c>
      <c r="AX8" s="105" t="e">
        <f t="shared" si="35"/>
        <v>#N/A</v>
      </c>
      <c r="AY8" s="105" t="e">
        <f t="shared" si="36"/>
        <v>#N/A</v>
      </c>
      <c r="AZ8" s="105" t="e">
        <f t="shared" si="37"/>
        <v>#N/A</v>
      </c>
      <c r="BA8" s="105" t="e">
        <f t="shared" si="38"/>
        <v>#N/A</v>
      </c>
      <c r="BB8" s="105" t="e">
        <f t="shared" si="39"/>
        <v>#N/A</v>
      </c>
      <c r="BC8" s="105" t="e">
        <f t="shared" si="40"/>
        <v>#N/A</v>
      </c>
      <c r="BD8" s="105" t="e">
        <f t="shared" si="41"/>
        <v>#N/A</v>
      </c>
      <c r="BE8" s="105" t="e">
        <f t="shared" si="42"/>
        <v>#N/A</v>
      </c>
      <c r="BF8" s="20">
        <f t="shared" si="43"/>
        <v>0</v>
      </c>
      <c r="BG8"/>
      <c r="BH8" s="76">
        <f t="shared" si="44"/>
        <v>0</v>
      </c>
      <c r="BI8" s="77">
        <f t="shared" si="45"/>
        <v>0</v>
      </c>
    </row>
    <row r="9" spans="2:61" ht="15" customHeight="1" x14ac:dyDescent="0.25">
      <c r="B9" s="28">
        <v>69</v>
      </c>
      <c r="C9" s="31"/>
      <c r="D9" s="7"/>
      <c r="E9" s="8"/>
      <c r="F9" s="8"/>
      <c r="G9" s="8"/>
      <c r="H9" s="8"/>
      <c r="I9" s="5"/>
      <c r="J9" s="10">
        <v>0</v>
      </c>
      <c r="K9" s="9"/>
      <c r="L9" s="10">
        <v>0</v>
      </c>
      <c r="M9" s="12">
        <f t="shared" si="0"/>
        <v>0</v>
      </c>
      <c r="N9" s="15" t="str">
        <f t="shared" si="1"/>
        <v/>
      </c>
      <c r="O9" s="55"/>
      <c r="P9" s="2"/>
      <c r="Q9" s="19" t="e">
        <f t="shared" si="2"/>
        <v>#N/A</v>
      </c>
      <c r="R9" s="1" t="e">
        <f t="shared" si="3"/>
        <v>#N/A</v>
      </c>
      <c r="S9" s="1" t="e">
        <f t="shared" si="4"/>
        <v>#N/A</v>
      </c>
      <c r="T9" s="1" t="e">
        <f t="shared" si="5"/>
        <v>#N/A</v>
      </c>
      <c r="U9" s="1" t="e">
        <f t="shared" si="6"/>
        <v>#N/A</v>
      </c>
      <c r="V9" s="1" t="e">
        <f t="shared" si="7"/>
        <v>#N/A</v>
      </c>
      <c r="W9" s="1" t="e">
        <f t="shared" si="8"/>
        <v>#N/A</v>
      </c>
      <c r="X9" s="1" t="e">
        <f t="shared" si="9"/>
        <v>#N/A</v>
      </c>
      <c r="Y9" s="19" t="e">
        <f t="shared" si="10"/>
        <v>#N/A</v>
      </c>
      <c r="Z9" s="1" t="e">
        <f t="shared" si="11"/>
        <v>#N/A</v>
      </c>
      <c r="AA9" s="1" t="e">
        <f t="shared" si="12"/>
        <v>#N/A</v>
      </c>
      <c r="AB9" s="1" t="e">
        <f t="shared" si="13"/>
        <v>#N/A</v>
      </c>
      <c r="AC9" s="1" t="e">
        <f t="shared" si="14"/>
        <v>#N/A</v>
      </c>
      <c r="AD9" s="1" t="e">
        <f t="shared" si="15"/>
        <v>#N/A</v>
      </c>
      <c r="AE9" s="1" t="e">
        <f t="shared" si="16"/>
        <v>#N/A</v>
      </c>
      <c r="AF9" s="1" t="e">
        <f t="shared" si="17"/>
        <v>#N/A</v>
      </c>
      <c r="AG9" s="1" t="e">
        <f t="shared" si="18"/>
        <v>#N/A</v>
      </c>
      <c r="AH9" s="1" t="e">
        <f t="shared" si="19"/>
        <v>#N/A</v>
      </c>
      <c r="AI9" s="1" t="e">
        <f t="shared" si="20"/>
        <v>#N/A</v>
      </c>
      <c r="AJ9" s="105" t="e">
        <f t="shared" si="21"/>
        <v>#N/A</v>
      </c>
      <c r="AK9" s="105" t="e">
        <f t="shared" si="22"/>
        <v>#N/A</v>
      </c>
      <c r="AL9" s="105" t="e">
        <f t="shared" si="23"/>
        <v>#N/A</v>
      </c>
      <c r="AM9" s="105" t="e">
        <f t="shared" si="24"/>
        <v>#N/A</v>
      </c>
      <c r="AN9" s="105" t="e">
        <f t="shared" si="25"/>
        <v>#N/A</v>
      </c>
      <c r="AO9" s="105" t="e">
        <f t="shared" si="26"/>
        <v>#NAME?</v>
      </c>
      <c r="AP9" s="105" t="e">
        <f t="shared" si="27"/>
        <v>#N/A</v>
      </c>
      <c r="AQ9" s="105" t="e">
        <f t="shared" si="28"/>
        <v>#N/A</v>
      </c>
      <c r="AR9" s="105" t="e">
        <f t="shared" si="29"/>
        <v>#N/A</v>
      </c>
      <c r="AS9" s="105" t="e">
        <f t="shared" si="30"/>
        <v>#N/A</v>
      </c>
      <c r="AT9" s="105" t="e">
        <f t="shared" si="31"/>
        <v>#N/A</v>
      </c>
      <c r="AU9" s="105" t="e">
        <f t="shared" si="32"/>
        <v>#N/A</v>
      </c>
      <c r="AV9" s="105" t="e">
        <f t="shared" si="33"/>
        <v>#N/A</v>
      </c>
      <c r="AW9" s="105" t="e">
        <f t="shared" si="34"/>
        <v>#N/A</v>
      </c>
      <c r="AX9" s="105" t="e">
        <f t="shared" si="35"/>
        <v>#N/A</v>
      </c>
      <c r="AY9" s="105" t="e">
        <f t="shared" si="36"/>
        <v>#N/A</v>
      </c>
      <c r="AZ9" s="105" t="e">
        <f t="shared" si="37"/>
        <v>#N/A</v>
      </c>
      <c r="BA9" s="105" t="e">
        <f t="shared" si="38"/>
        <v>#N/A</v>
      </c>
      <c r="BB9" s="105" t="e">
        <f t="shared" si="39"/>
        <v>#N/A</v>
      </c>
      <c r="BC9" s="105" t="e">
        <f t="shared" si="40"/>
        <v>#N/A</v>
      </c>
      <c r="BD9" s="105" t="e">
        <f t="shared" si="41"/>
        <v>#N/A</v>
      </c>
      <c r="BE9" s="105" t="e">
        <f t="shared" si="42"/>
        <v>#N/A</v>
      </c>
      <c r="BF9" s="20">
        <f t="shared" si="43"/>
        <v>0</v>
      </c>
      <c r="BG9"/>
      <c r="BH9" s="76">
        <f t="shared" si="44"/>
        <v>0</v>
      </c>
      <c r="BI9" s="77">
        <f t="shared" si="45"/>
        <v>0</v>
      </c>
    </row>
    <row r="10" spans="2:61" ht="15" customHeight="1" x14ac:dyDescent="0.25">
      <c r="B10" s="28">
        <v>70</v>
      </c>
      <c r="C10" s="31"/>
      <c r="D10" s="7"/>
      <c r="E10" s="8"/>
      <c r="F10" s="8"/>
      <c r="G10" s="8"/>
      <c r="H10" s="8"/>
      <c r="I10" s="5"/>
      <c r="J10" s="10">
        <v>0</v>
      </c>
      <c r="K10" s="9"/>
      <c r="L10" s="10">
        <v>0</v>
      </c>
      <c r="M10" s="12">
        <f t="shared" si="0"/>
        <v>0</v>
      </c>
      <c r="N10" s="15" t="str">
        <f t="shared" si="1"/>
        <v/>
      </c>
      <c r="O10" s="55"/>
      <c r="P10" s="2"/>
      <c r="Q10" s="19" t="e">
        <f t="shared" si="2"/>
        <v>#N/A</v>
      </c>
      <c r="R10" s="1" t="e">
        <f t="shared" si="3"/>
        <v>#N/A</v>
      </c>
      <c r="S10" s="1" t="e">
        <f t="shared" si="4"/>
        <v>#N/A</v>
      </c>
      <c r="T10" s="1" t="e">
        <f t="shared" si="5"/>
        <v>#N/A</v>
      </c>
      <c r="U10" s="1" t="e">
        <f t="shared" si="6"/>
        <v>#N/A</v>
      </c>
      <c r="V10" s="1" t="e">
        <f t="shared" si="7"/>
        <v>#N/A</v>
      </c>
      <c r="W10" s="1" t="e">
        <f t="shared" si="8"/>
        <v>#N/A</v>
      </c>
      <c r="X10" s="1" t="e">
        <f t="shared" si="9"/>
        <v>#N/A</v>
      </c>
      <c r="Y10" s="19" t="e">
        <f t="shared" si="10"/>
        <v>#N/A</v>
      </c>
      <c r="Z10" s="1" t="e">
        <f t="shared" si="11"/>
        <v>#N/A</v>
      </c>
      <c r="AA10" s="1" t="e">
        <f t="shared" si="12"/>
        <v>#N/A</v>
      </c>
      <c r="AB10" s="1" t="e">
        <f t="shared" si="13"/>
        <v>#N/A</v>
      </c>
      <c r="AC10" s="1" t="e">
        <f t="shared" si="14"/>
        <v>#N/A</v>
      </c>
      <c r="AD10" s="1" t="e">
        <f t="shared" si="15"/>
        <v>#N/A</v>
      </c>
      <c r="AE10" s="1" t="e">
        <f t="shared" si="16"/>
        <v>#N/A</v>
      </c>
      <c r="AF10" s="1" t="e">
        <f t="shared" si="17"/>
        <v>#N/A</v>
      </c>
      <c r="AG10" s="1" t="e">
        <f t="shared" si="18"/>
        <v>#N/A</v>
      </c>
      <c r="AH10" s="1" t="e">
        <f t="shared" si="19"/>
        <v>#N/A</v>
      </c>
      <c r="AI10" s="1" t="e">
        <f t="shared" si="20"/>
        <v>#N/A</v>
      </c>
      <c r="AJ10" s="105" t="e">
        <f t="shared" si="21"/>
        <v>#N/A</v>
      </c>
      <c r="AK10" s="105" t="e">
        <f t="shared" si="22"/>
        <v>#N/A</v>
      </c>
      <c r="AL10" s="105" t="e">
        <f t="shared" si="23"/>
        <v>#N/A</v>
      </c>
      <c r="AM10" s="105" t="e">
        <f t="shared" si="24"/>
        <v>#N/A</v>
      </c>
      <c r="AN10" s="105" t="e">
        <f t="shared" si="25"/>
        <v>#N/A</v>
      </c>
      <c r="AO10" s="105" t="e">
        <f t="shared" si="26"/>
        <v>#NAME?</v>
      </c>
      <c r="AP10" s="105" t="e">
        <f t="shared" si="27"/>
        <v>#N/A</v>
      </c>
      <c r="AQ10" s="105" t="e">
        <f t="shared" si="28"/>
        <v>#N/A</v>
      </c>
      <c r="AR10" s="105" t="e">
        <f t="shared" si="29"/>
        <v>#N/A</v>
      </c>
      <c r="AS10" s="105" t="e">
        <f t="shared" si="30"/>
        <v>#N/A</v>
      </c>
      <c r="AT10" s="105" t="e">
        <f t="shared" si="31"/>
        <v>#N/A</v>
      </c>
      <c r="AU10" s="105" t="e">
        <f t="shared" si="32"/>
        <v>#N/A</v>
      </c>
      <c r="AV10" s="105" t="e">
        <f t="shared" si="33"/>
        <v>#N/A</v>
      </c>
      <c r="AW10" s="105" t="e">
        <f t="shared" si="34"/>
        <v>#N/A</v>
      </c>
      <c r="AX10" s="105" t="e">
        <f t="shared" si="35"/>
        <v>#N/A</v>
      </c>
      <c r="AY10" s="105" t="e">
        <f t="shared" si="36"/>
        <v>#N/A</v>
      </c>
      <c r="AZ10" s="105" t="e">
        <f t="shared" si="37"/>
        <v>#N/A</v>
      </c>
      <c r="BA10" s="105" t="e">
        <f t="shared" si="38"/>
        <v>#N/A</v>
      </c>
      <c r="BB10" s="105" t="e">
        <f t="shared" si="39"/>
        <v>#N/A</v>
      </c>
      <c r="BC10" s="105" t="e">
        <f t="shared" si="40"/>
        <v>#N/A</v>
      </c>
      <c r="BD10" s="105" t="e">
        <f t="shared" si="41"/>
        <v>#N/A</v>
      </c>
      <c r="BE10" s="105" t="e">
        <f t="shared" si="42"/>
        <v>#N/A</v>
      </c>
      <c r="BF10" s="20">
        <f t="shared" si="43"/>
        <v>0</v>
      </c>
      <c r="BG10"/>
      <c r="BH10" s="76">
        <f t="shared" si="44"/>
        <v>0</v>
      </c>
      <c r="BI10" s="77">
        <f t="shared" si="45"/>
        <v>0</v>
      </c>
    </row>
    <row r="11" spans="2:61" ht="15" customHeight="1" x14ac:dyDescent="0.25">
      <c r="B11" s="28">
        <v>71</v>
      </c>
      <c r="C11" s="31"/>
      <c r="D11" s="7"/>
      <c r="E11" s="8"/>
      <c r="F11" s="8"/>
      <c r="G11" s="8"/>
      <c r="H11" s="8"/>
      <c r="I11" s="5"/>
      <c r="J11" s="10">
        <v>0</v>
      </c>
      <c r="K11" s="9"/>
      <c r="L11" s="10">
        <v>0</v>
      </c>
      <c r="M11" s="12">
        <f t="shared" si="0"/>
        <v>0</v>
      </c>
      <c r="N11" s="15" t="str">
        <f t="shared" si="1"/>
        <v/>
      </c>
      <c r="O11" s="55"/>
      <c r="P11" s="2"/>
      <c r="Q11" s="19" t="e">
        <f t="shared" si="2"/>
        <v>#N/A</v>
      </c>
      <c r="R11" s="1" t="e">
        <f t="shared" si="3"/>
        <v>#N/A</v>
      </c>
      <c r="S11" s="1" t="e">
        <f t="shared" si="4"/>
        <v>#N/A</v>
      </c>
      <c r="T11" s="1" t="e">
        <f t="shared" si="5"/>
        <v>#N/A</v>
      </c>
      <c r="U11" s="1" t="e">
        <f t="shared" si="6"/>
        <v>#N/A</v>
      </c>
      <c r="V11" s="1" t="e">
        <f t="shared" si="7"/>
        <v>#N/A</v>
      </c>
      <c r="W11" s="1" t="e">
        <f t="shared" si="8"/>
        <v>#N/A</v>
      </c>
      <c r="X11" s="1" t="e">
        <f t="shared" si="9"/>
        <v>#N/A</v>
      </c>
      <c r="Y11" s="19" t="e">
        <f t="shared" si="10"/>
        <v>#N/A</v>
      </c>
      <c r="Z11" s="1" t="e">
        <f t="shared" si="11"/>
        <v>#N/A</v>
      </c>
      <c r="AA11" s="1" t="e">
        <f t="shared" si="12"/>
        <v>#N/A</v>
      </c>
      <c r="AB11" s="1" t="e">
        <f t="shared" si="13"/>
        <v>#N/A</v>
      </c>
      <c r="AC11" s="1" t="e">
        <f t="shared" si="14"/>
        <v>#N/A</v>
      </c>
      <c r="AD11" s="1" t="e">
        <f t="shared" si="15"/>
        <v>#N/A</v>
      </c>
      <c r="AE11" s="1" t="e">
        <f t="shared" si="16"/>
        <v>#N/A</v>
      </c>
      <c r="AF11" s="1" t="e">
        <f t="shared" si="17"/>
        <v>#N/A</v>
      </c>
      <c r="AG11" s="1" t="e">
        <f t="shared" si="18"/>
        <v>#N/A</v>
      </c>
      <c r="AH11" s="1" t="e">
        <f t="shared" si="19"/>
        <v>#N/A</v>
      </c>
      <c r="AI11" s="1" t="e">
        <f t="shared" si="20"/>
        <v>#N/A</v>
      </c>
      <c r="AJ11" s="105" t="e">
        <f t="shared" si="21"/>
        <v>#N/A</v>
      </c>
      <c r="AK11" s="105" t="e">
        <f t="shared" si="22"/>
        <v>#N/A</v>
      </c>
      <c r="AL11" s="105" t="e">
        <f t="shared" si="23"/>
        <v>#N/A</v>
      </c>
      <c r="AM11" s="105" t="e">
        <f t="shared" si="24"/>
        <v>#N/A</v>
      </c>
      <c r="AN11" s="105" t="e">
        <f t="shared" si="25"/>
        <v>#N/A</v>
      </c>
      <c r="AO11" s="105" t="e">
        <f t="shared" si="26"/>
        <v>#NAME?</v>
      </c>
      <c r="AP11" s="105" t="e">
        <f t="shared" si="27"/>
        <v>#N/A</v>
      </c>
      <c r="AQ11" s="105" t="e">
        <f t="shared" si="28"/>
        <v>#N/A</v>
      </c>
      <c r="AR11" s="105" t="e">
        <f t="shared" si="29"/>
        <v>#N/A</v>
      </c>
      <c r="AS11" s="105" t="e">
        <f t="shared" si="30"/>
        <v>#N/A</v>
      </c>
      <c r="AT11" s="105" t="e">
        <f t="shared" si="31"/>
        <v>#N/A</v>
      </c>
      <c r="AU11" s="105" t="e">
        <f t="shared" si="32"/>
        <v>#N/A</v>
      </c>
      <c r="AV11" s="105" t="e">
        <f t="shared" si="33"/>
        <v>#N/A</v>
      </c>
      <c r="AW11" s="105" t="e">
        <f t="shared" si="34"/>
        <v>#N/A</v>
      </c>
      <c r="AX11" s="105" t="e">
        <f t="shared" si="35"/>
        <v>#N/A</v>
      </c>
      <c r="AY11" s="105" t="e">
        <f t="shared" si="36"/>
        <v>#N/A</v>
      </c>
      <c r="AZ11" s="105" t="e">
        <f t="shared" si="37"/>
        <v>#N/A</v>
      </c>
      <c r="BA11" s="105" t="e">
        <f t="shared" si="38"/>
        <v>#N/A</v>
      </c>
      <c r="BB11" s="105" t="e">
        <f t="shared" si="39"/>
        <v>#N/A</v>
      </c>
      <c r="BC11" s="105" t="e">
        <f t="shared" si="40"/>
        <v>#N/A</v>
      </c>
      <c r="BD11" s="105" t="e">
        <f t="shared" si="41"/>
        <v>#N/A</v>
      </c>
      <c r="BE11" s="105" t="e">
        <f t="shared" si="42"/>
        <v>#N/A</v>
      </c>
      <c r="BF11" s="20">
        <f t="shared" si="43"/>
        <v>0</v>
      </c>
      <c r="BG11"/>
      <c r="BH11" s="76">
        <f t="shared" si="44"/>
        <v>0</v>
      </c>
      <c r="BI11" s="77">
        <f t="shared" si="45"/>
        <v>0</v>
      </c>
    </row>
    <row r="12" spans="2:61" ht="15" customHeight="1" x14ac:dyDescent="0.25">
      <c r="B12" s="28">
        <v>72</v>
      </c>
      <c r="C12" s="31"/>
      <c r="D12" s="7"/>
      <c r="E12" s="8"/>
      <c r="F12" s="8"/>
      <c r="G12" s="8"/>
      <c r="H12" s="8"/>
      <c r="I12" s="5"/>
      <c r="J12" s="10">
        <v>0</v>
      </c>
      <c r="K12" s="9"/>
      <c r="L12" s="10">
        <v>0</v>
      </c>
      <c r="M12" s="12">
        <f t="shared" si="0"/>
        <v>0</v>
      </c>
      <c r="N12" s="15" t="str">
        <f t="shared" si="1"/>
        <v/>
      </c>
      <c r="O12" s="55"/>
      <c r="P12" s="2"/>
      <c r="Q12" s="19" t="e">
        <f t="shared" si="2"/>
        <v>#N/A</v>
      </c>
      <c r="R12" s="1" t="e">
        <f t="shared" si="3"/>
        <v>#N/A</v>
      </c>
      <c r="S12" s="1" t="e">
        <f t="shared" si="4"/>
        <v>#N/A</v>
      </c>
      <c r="T12" s="1" t="e">
        <f t="shared" si="5"/>
        <v>#N/A</v>
      </c>
      <c r="U12" s="1" t="e">
        <f t="shared" si="6"/>
        <v>#N/A</v>
      </c>
      <c r="V12" s="1" t="e">
        <f t="shared" si="7"/>
        <v>#N/A</v>
      </c>
      <c r="W12" s="1" t="e">
        <f t="shared" si="8"/>
        <v>#N/A</v>
      </c>
      <c r="X12" s="1" t="e">
        <f t="shared" si="9"/>
        <v>#N/A</v>
      </c>
      <c r="Y12" s="19" t="e">
        <f t="shared" si="10"/>
        <v>#N/A</v>
      </c>
      <c r="Z12" s="1" t="e">
        <f t="shared" si="11"/>
        <v>#N/A</v>
      </c>
      <c r="AA12" s="1" t="e">
        <f t="shared" si="12"/>
        <v>#N/A</v>
      </c>
      <c r="AB12" s="1" t="e">
        <f t="shared" si="13"/>
        <v>#N/A</v>
      </c>
      <c r="AC12" s="1" t="e">
        <f t="shared" si="14"/>
        <v>#N/A</v>
      </c>
      <c r="AD12" s="1" t="e">
        <f t="shared" si="15"/>
        <v>#N/A</v>
      </c>
      <c r="AE12" s="1" t="e">
        <f t="shared" si="16"/>
        <v>#N/A</v>
      </c>
      <c r="AF12" s="1" t="e">
        <f t="shared" si="17"/>
        <v>#N/A</v>
      </c>
      <c r="AG12" s="1" t="e">
        <f t="shared" si="18"/>
        <v>#N/A</v>
      </c>
      <c r="AH12" s="1" t="e">
        <f t="shared" si="19"/>
        <v>#N/A</v>
      </c>
      <c r="AI12" s="1" t="e">
        <f t="shared" si="20"/>
        <v>#N/A</v>
      </c>
      <c r="AJ12" s="105" t="e">
        <f t="shared" si="21"/>
        <v>#N/A</v>
      </c>
      <c r="AK12" s="105" t="e">
        <f t="shared" si="22"/>
        <v>#N/A</v>
      </c>
      <c r="AL12" s="105" t="e">
        <f t="shared" si="23"/>
        <v>#N/A</v>
      </c>
      <c r="AM12" s="105" t="e">
        <f t="shared" si="24"/>
        <v>#N/A</v>
      </c>
      <c r="AN12" s="105" t="e">
        <f t="shared" si="25"/>
        <v>#N/A</v>
      </c>
      <c r="AO12" s="105" t="e">
        <f t="shared" si="26"/>
        <v>#NAME?</v>
      </c>
      <c r="AP12" s="105" t="e">
        <f t="shared" si="27"/>
        <v>#N/A</v>
      </c>
      <c r="AQ12" s="105" t="e">
        <f t="shared" si="28"/>
        <v>#N/A</v>
      </c>
      <c r="AR12" s="105" t="e">
        <f t="shared" si="29"/>
        <v>#N/A</v>
      </c>
      <c r="AS12" s="105" t="e">
        <f t="shared" si="30"/>
        <v>#N/A</v>
      </c>
      <c r="AT12" s="105" t="e">
        <f t="shared" si="31"/>
        <v>#N/A</v>
      </c>
      <c r="AU12" s="105" t="e">
        <f t="shared" si="32"/>
        <v>#N/A</v>
      </c>
      <c r="AV12" s="105" t="e">
        <f t="shared" si="33"/>
        <v>#N/A</v>
      </c>
      <c r="AW12" s="105" t="e">
        <f t="shared" si="34"/>
        <v>#N/A</v>
      </c>
      <c r="AX12" s="105" t="e">
        <f t="shared" si="35"/>
        <v>#N/A</v>
      </c>
      <c r="AY12" s="105" t="e">
        <f t="shared" si="36"/>
        <v>#N/A</v>
      </c>
      <c r="AZ12" s="105" t="e">
        <f t="shared" si="37"/>
        <v>#N/A</v>
      </c>
      <c r="BA12" s="105" t="e">
        <f t="shared" si="38"/>
        <v>#N/A</v>
      </c>
      <c r="BB12" s="105" t="e">
        <f t="shared" si="39"/>
        <v>#N/A</v>
      </c>
      <c r="BC12" s="105" t="e">
        <f t="shared" si="40"/>
        <v>#N/A</v>
      </c>
      <c r="BD12" s="105" t="e">
        <f t="shared" si="41"/>
        <v>#N/A</v>
      </c>
      <c r="BE12" s="105" t="e">
        <f t="shared" si="42"/>
        <v>#N/A</v>
      </c>
      <c r="BF12" s="20">
        <f t="shared" si="43"/>
        <v>0</v>
      </c>
      <c r="BG12"/>
      <c r="BH12" s="76">
        <f t="shared" si="44"/>
        <v>0</v>
      </c>
      <c r="BI12" s="77">
        <f t="shared" si="45"/>
        <v>0</v>
      </c>
    </row>
    <row r="13" spans="2:61" ht="15" customHeight="1" x14ac:dyDescent="0.25">
      <c r="B13" s="28">
        <v>73</v>
      </c>
      <c r="C13" s="31"/>
      <c r="D13" s="7"/>
      <c r="E13" s="8"/>
      <c r="F13" s="8"/>
      <c r="G13" s="8"/>
      <c r="H13" s="8"/>
      <c r="I13" s="5"/>
      <c r="J13" s="10">
        <v>0</v>
      </c>
      <c r="K13" s="9"/>
      <c r="L13" s="10">
        <v>0</v>
      </c>
      <c r="M13" s="12">
        <f t="shared" si="0"/>
        <v>0</v>
      </c>
      <c r="N13" s="15" t="str">
        <f t="shared" si="1"/>
        <v/>
      </c>
      <c r="O13" s="55"/>
      <c r="P13" s="2"/>
      <c r="Q13" s="19" t="e">
        <f t="shared" si="2"/>
        <v>#N/A</v>
      </c>
      <c r="R13" s="1" t="e">
        <f t="shared" si="3"/>
        <v>#N/A</v>
      </c>
      <c r="S13" s="1" t="e">
        <f t="shared" si="4"/>
        <v>#N/A</v>
      </c>
      <c r="T13" s="1" t="e">
        <f t="shared" si="5"/>
        <v>#N/A</v>
      </c>
      <c r="U13" s="1" t="e">
        <f t="shared" si="6"/>
        <v>#N/A</v>
      </c>
      <c r="V13" s="1" t="e">
        <f t="shared" si="7"/>
        <v>#N/A</v>
      </c>
      <c r="W13" s="1" t="e">
        <f t="shared" si="8"/>
        <v>#N/A</v>
      </c>
      <c r="X13" s="1" t="e">
        <f t="shared" si="9"/>
        <v>#N/A</v>
      </c>
      <c r="Y13" s="19" t="e">
        <f t="shared" si="10"/>
        <v>#N/A</v>
      </c>
      <c r="Z13" s="1" t="e">
        <f t="shared" si="11"/>
        <v>#N/A</v>
      </c>
      <c r="AA13" s="1" t="e">
        <f t="shared" si="12"/>
        <v>#N/A</v>
      </c>
      <c r="AB13" s="1" t="e">
        <f t="shared" si="13"/>
        <v>#N/A</v>
      </c>
      <c r="AC13" s="1" t="e">
        <f t="shared" si="14"/>
        <v>#N/A</v>
      </c>
      <c r="AD13" s="1" t="e">
        <f t="shared" si="15"/>
        <v>#N/A</v>
      </c>
      <c r="AE13" s="1" t="e">
        <f t="shared" si="16"/>
        <v>#N/A</v>
      </c>
      <c r="AF13" s="1" t="e">
        <f t="shared" si="17"/>
        <v>#N/A</v>
      </c>
      <c r="AG13" s="1" t="e">
        <f t="shared" si="18"/>
        <v>#N/A</v>
      </c>
      <c r="AH13" s="1" t="e">
        <f t="shared" si="19"/>
        <v>#N/A</v>
      </c>
      <c r="AI13" s="1" t="e">
        <f t="shared" si="20"/>
        <v>#N/A</v>
      </c>
      <c r="AJ13" s="105" t="e">
        <f t="shared" si="21"/>
        <v>#N/A</v>
      </c>
      <c r="AK13" s="105" t="e">
        <f t="shared" si="22"/>
        <v>#N/A</v>
      </c>
      <c r="AL13" s="105" t="e">
        <f t="shared" si="23"/>
        <v>#N/A</v>
      </c>
      <c r="AM13" s="105" t="e">
        <f t="shared" si="24"/>
        <v>#N/A</v>
      </c>
      <c r="AN13" s="105" t="e">
        <f t="shared" si="25"/>
        <v>#N/A</v>
      </c>
      <c r="AO13" s="105" t="e">
        <f t="shared" si="26"/>
        <v>#NAME?</v>
      </c>
      <c r="AP13" s="105" t="e">
        <f t="shared" si="27"/>
        <v>#N/A</v>
      </c>
      <c r="AQ13" s="105" t="e">
        <f t="shared" si="28"/>
        <v>#N/A</v>
      </c>
      <c r="AR13" s="105" t="e">
        <f t="shared" si="29"/>
        <v>#N/A</v>
      </c>
      <c r="AS13" s="105" t="e">
        <f t="shared" si="30"/>
        <v>#N/A</v>
      </c>
      <c r="AT13" s="105" t="e">
        <f t="shared" si="31"/>
        <v>#N/A</v>
      </c>
      <c r="AU13" s="105" t="e">
        <f t="shared" si="32"/>
        <v>#N/A</v>
      </c>
      <c r="AV13" s="105" t="e">
        <f t="shared" si="33"/>
        <v>#N/A</v>
      </c>
      <c r="AW13" s="105" t="e">
        <f t="shared" si="34"/>
        <v>#N/A</v>
      </c>
      <c r="AX13" s="105" t="e">
        <f t="shared" si="35"/>
        <v>#N/A</v>
      </c>
      <c r="AY13" s="105" t="e">
        <f t="shared" si="36"/>
        <v>#N/A</v>
      </c>
      <c r="AZ13" s="105" t="e">
        <f t="shared" si="37"/>
        <v>#N/A</v>
      </c>
      <c r="BA13" s="105" t="e">
        <f t="shared" si="38"/>
        <v>#N/A</v>
      </c>
      <c r="BB13" s="105" t="e">
        <f t="shared" si="39"/>
        <v>#N/A</v>
      </c>
      <c r="BC13" s="105" t="e">
        <f t="shared" si="40"/>
        <v>#N/A</v>
      </c>
      <c r="BD13" s="105" t="e">
        <f t="shared" si="41"/>
        <v>#N/A</v>
      </c>
      <c r="BE13" s="105" t="e">
        <f t="shared" si="42"/>
        <v>#N/A</v>
      </c>
      <c r="BF13" s="20">
        <f t="shared" si="43"/>
        <v>0</v>
      </c>
      <c r="BG13"/>
      <c r="BH13" s="76">
        <f t="shared" si="44"/>
        <v>0</v>
      </c>
      <c r="BI13" s="77">
        <f t="shared" si="45"/>
        <v>0</v>
      </c>
    </row>
    <row r="14" spans="2:61" ht="15" customHeight="1" x14ac:dyDescent="0.25">
      <c r="B14" s="28">
        <v>74</v>
      </c>
      <c r="C14" s="31"/>
      <c r="D14" s="7"/>
      <c r="E14" s="8"/>
      <c r="F14" s="8"/>
      <c r="G14" s="8"/>
      <c r="H14" s="8"/>
      <c r="I14" s="5"/>
      <c r="J14" s="10">
        <v>0</v>
      </c>
      <c r="K14" s="9"/>
      <c r="L14" s="10">
        <v>0</v>
      </c>
      <c r="M14" s="12">
        <f t="shared" si="0"/>
        <v>0</v>
      </c>
      <c r="N14" s="15" t="str">
        <f t="shared" si="1"/>
        <v/>
      </c>
      <c r="O14" s="55"/>
      <c r="P14" s="2"/>
      <c r="Q14" s="19" t="e">
        <f t="shared" si="2"/>
        <v>#N/A</v>
      </c>
      <c r="R14" s="1" t="e">
        <f t="shared" si="3"/>
        <v>#N/A</v>
      </c>
      <c r="S14" s="1" t="e">
        <f t="shared" si="4"/>
        <v>#N/A</v>
      </c>
      <c r="T14" s="1" t="e">
        <f t="shared" si="5"/>
        <v>#N/A</v>
      </c>
      <c r="U14" s="1" t="e">
        <f t="shared" si="6"/>
        <v>#N/A</v>
      </c>
      <c r="V14" s="1" t="e">
        <f t="shared" si="7"/>
        <v>#N/A</v>
      </c>
      <c r="W14" s="1" t="e">
        <f t="shared" si="8"/>
        <v>#N/A</v>
      </c>
      <c r="X14" s="1" t="e">
        <f t="shared" si="9"/>
        <v>#N/A</v>
      </c>
      <c r="Y14" s="19" t="e">
        <f t="shared" si="10"/>
        <v>#N/A</v>
      </c>
      <c r="Z14" s="1" t="e">
        <f t="shared" si="11"/>
        <v>#N/A</v>
      </c>
      <c r="AA14" s="1" t="e">
        <f t="shared" si="12"/>
        <v>#N/A</v>
      </c>
      <c r="AB14" s="1" t="e">
        <f t="shared" si="13"/>
        <v>#N/A</v>
      </c>
      <c r="AC14" s="1" t="e">
        <f t="shared" si="14"/>
        <v>#N/A</v>
      </c>
      <c r="AD14" s="1" t="e">
        <f t="shared" si="15"/>
        <v>#N/A</v>
      </c>
      <c r="AE14" s="1" t="e">
        <f t="shared" si="16"/>
        <v>#N/A</v>
      </c>
      <c r="AF14" s="1" t="e">
        <f t="shared" si="17"/>
        <v>#N/A</v>
      </c>
      <c r="AG14" s="1" t="e">
        <f t="shared" si="18"/>
        <v>#N/A</v>
      </c>
      <c r="AH14" s="1" t="e">
        <f t="shared" si="19"/>
        <v>#N/A</v>
      </c>
      <c r="AI14" s="1" t="e">
        <f t="shared" si="20"/>
        <v>#N/A</v>
      </c>
      <c r="AJ14" s="105" t="e">
        <f t="shared" si="21"/>
        <v>#N/A</v>
      </c>
      <c r="AK14" s="105" t="e">
        <f t="shared" si="22"/>
        <v>#N/A</v>
      </c>
      <c r="AL14" s="105" t="e">
        <f t="shared" si="23"/>
        <v>#N/A</v>
      </c>
      <c r="AM14" s="105" t="e">
        <f t="shared" si="24"/>
        <v>#N/A</v>
      </c>
      <c r="AN14" s="105" t="e">
        <f t="shared" si="25"/>
        <v>#N/A</v>
      </c>
      <c r="AO14" s="105" t="e">
        <f t="shared" si="26"/>
        <v>#NAME?</v>
      </c>
      <c r="AP14" s="105" t="e">
        <f t="shared" si="27"/>
        <v>#N/A</v>
      </c>
      <c r="AQ14" s="105" t="e">
        <f t="shared" si="28"/>
        <v>#N/A</v>
      </c>
      <c r="AR14" s="105" t="e">
        <f t="shared" si="29"/>
        <v>#N/A</v>
      </c>
      <c r="AS14" s="105" t="e">
        <f t="shared" si="30"/>
        <v>#N/A</v>
      </c>
      <c r="AT14" s="105" t="e">
        <f t="shared" si="31"/>
        <v>#N/A</v>
      </c>
      <c r="AU14" s="105" t="e">
        <f t="shared" si="32"/>
        <v>#N/A</v>
      </c>
      <c r="AV14" s="105" t="e">
        <f t="shared" si="33"/>
        <v>#N/A</v>
      </c>
      <c r="AW14" s="105" t="e">
        <f t="shared" si="34"/>
        <v>#N/A</v>
      </c>
      <c r="AX14" s="105" t="e">
        <f t="shared" si="35"/>
        <v>#N/A</v>
      </c>
      <c r="AY14" s="105" t="e">
        <f t="shared" si="36"/>
        <v>#N/A</v>
      </c>
      <c r="AZ14" s="105" t="e">
        <f t="shared" si="37"/>
        <v>#N/A</v>
      </c>
      <c r="BA14" s="105" t="e">
        <f t="shared" si="38"/>
        <v>#N/A</v>
      </c>
      <c r="BB14" s="105" t="e">
        <f t="shared" si="39"/>
        <v>#N/A</v>
      </c>
      <c r="BC14" s="105" t="e">
        <f t="shared" si="40"/>
        <v>#N/A</v>
      </c>
      <c r="BD14" s="105" t="e">
        <f t="shared" si="41"/>
        <v>#N/A</v>
      </c>
      <c r="BE14" s="105" t="e">
        <f t="shared" si="42"/>
        <v>#N/A</v>
      </c>
      <c r="BF14" s="20">
        <f t="shared" si="43"/>
        <v>0</v>
      </c>
      <c r="BG14"/>
      <c r="BH14" s="76">
        <f t="shared" si="44"/>
        <v>0</v>
      </c>
      <c r="BI14" s="77">
        <f t="shared" si="45"/>
        <v>0</v>
      </c>
    </row>
    <row r="15" spans="2:61" ht="15" customHeight="1" x14ac:dyDescent="0.25">
      <c r="B15" s="28">
        <v>75</v>
      </c>
      <c r="C15" s="31"/>
      <c r="D15" s="7"/>
      <c r="E15" s="8"/>
      <c r="F15" s="8"/>
      <c r="G15" s="8"/>
      <c r="H15" s="8"/>
      <c r="I15" s="5"/>
      <c r="J15" s="10">
        <v>0</v>
      </c>
      <c r="K15" s="9"/>
      <c r="L15" s="10">
        <v>0</v>
      </c>
      <c r="M15" s="12">
        <f t="shared" si="0"/>
        <v>0</v>
      </c>
      <c r="N15" s="15" t="str">
        <f t="shared" si="1"/>
        <v/>
      </c>
      <c r="O15" s="55"/>
      <c r="P15" s="2"/>
      <c r="Q15" s="19" t="e">
        <f t="shared" si="2"/>
        <v>#N/A</v>
      </c>
      <c r="R15" s="1" t="e">
        <f t="shared" si="3"/>
        <v>#N/A</v>
      </c>
      <c r="S15" s="1" t="e">
        <f t="shared" si="4"/>
        <v>#N/A</v>
      </c>
      <c r="T15" s="1" t="e">
        <f t="shared" si="5"/>
        <v>#N/A</v>
      </c>
      <c r="U15" s="1" t="e">
        <f t="shared" si="6"/>
        <v>#N/A</v>
      </c>
      <c r="V15" s="1" t="e">
        <f t="shared" si="7"/>
        <v>#N/A</v>
      </c>
      <c r="W15" s="1" t="e">
        <f t="shared" si="8"/>
        <v>#N/A</v>
      </c>
      <c r="X15" s="1" t="e">
        <f t="shared" si="9"/>
        <v>#N/A</v>
      </c>
      <c r="Y15" s="19" t="e">
        <f t="shared" si="10"/>
        <v>#N/A</v>
      </c>
      <c r="Z15" s="1" t="e">
        <f t="shared" si="11"/>
        <v>#N/A</v>
      </c>
      <c r="AA15" s="1" t="e">
        <f t="shared" si="12"/>
        <v>#N/A</v>
      </c>
      <c r="AB15" s="1" t="e">
        <f t="shared" si="13"/>
        <v>#N/A</v>
      </c>
      <c r="AC15" s="1" t="e">
        <f t="shared" si="14"/>
        <v>#N/A</v>
      </c>
      <c r="AD15" s="1" t="e">
        <f t="shared" si="15"/>
        <v>#N/A</v>
      </c>
      <c r="AE15" s="1" t="e">
        <f t="shared" si="16"/>
        <v>#N/A</v>
      </c>
      <c r="AF15" s="1" t="e">
        <f t="shared" si="17"/>
        <v>#N/A</v>
      </c>
      <c r="AG15" s="1" t="e">
        <f t="shared" si="18"/>
        <v>#N/A</v>
      </c>
      <c r="AH15" s="1" t="e">
        <f t="shared" si="19"/>
        <v>#N/A</v>
      </c>
      <c r="AI15" s="1" t="e">
        <f t="shared" si="20"/>
        <v>#N/A</v>
      </c>
      <c r="AJ15" s="105" t="e">
        <f t="shared" si="21"/>
        <v>#N/A</v>
      </c>
      <c r="AK15" s="105" t="e">
        <f t="shared" si="22"/>
        <v>#N/A</v>
      </c>
      <c r="AL15" s="105" t="e">
        <f t="shared" si="23"/>
        <v>#N/A</v>
      </c>
      <c r="AM15" s="105" t="e">
        <f t="shared" si="24"/>
        <v>#N/A</v>
      </c>
      <c r="AN15" s="105" t="e">
        <f t="shared" si="25"/>
        <v>#N/A</v>
      </c>
      <c r="AO15" s="105" t="e">
        <f t="shared" si="26"/>
        <v>#NAME?</v>
      </c>
      <c r="AP15" s="105" t="e">
        <f t="shared" si="27"/>
        <v>#N/A</v>
      </c>
      <c r="AQ15" s="105" t="e">
        <f t="shared" si="28"/>
        <v>#N/A</v>
      </c>
      <c r="AR15" s="105" t="e">
        <f t="shared" si="29"/>
        <v>#N/A</v>
      </c>
      <c r="AS15" s="105" t="e">
        <f t="shared" si="30"/>
        <v>#N/A</v>
      </c>
      <c r="AT15" s="105" t="e">
        <f t="shared" si="31"/>
        <v>#N/A</v>
      </c>
      <c r="AU15" s="105" t="e">
        <f t="shared" si="32"/>
        <v>#N/A</v>
      </c>
      <c r="AV15" s="105" t="e">
        <f t="shared" si="33"/>
        <v>#N/A</v>
      </c>
      <c r="AW15" s="105" t="e">
        <f t="shared" si="34"/>
        <v>#N/A</v>
      </c>
      <c r="AX15" s="105" t="e">
        <f t="shared" si="35"/>
        <v>#N/A</v>
      </c>
      <c r="AY15" s="105" t="e">
        <f t="shared" si="36"/>
        <v>#N/A</v>
      </c>
      <c r="AZ15" s="105" t="e">
        <f t="shared" si="37"/>
        <v>#N/A</v>
      </c>
      <c r="BA15" s="105" t="e">
        <f t="shared" si="38"/>
        <v>#N/A</v>
      </c>
      <c r="BB15" s="105" t="e">
        <f t="shared" si="39"/>
        <v>#N/A</v>
      </c>
      <c r="BC15" s="105" t="e">
        <f t="shared" si="40"/>
        <v>#N/A</v>
      </c>
      <c r="BD15" s="105" t="e">
        <f t="shared" si="41"/>
        <v>#N/A</v>
      </c>
      <c r="BE15" s="105" t="e">
        <f t="shared" si="42"/>
        <v>#N/A</v>
      </c>
      <c r="BF15" s="20">
        <f t="shared" si="43"/>
        <v>0</v>
      </c>
      <c r="BG15"/>
      <c r="BH15" s="76">
        <f t="shared" si="44"/>
        <v>0</v>
      </c>
      <c r="BI15" s="77">
        <f t="shared" si="45"/>
        <v>0</v>
      </c>
    </row>
    <row r="16" spans="2:61" ht="15" customHeight="1" x14ac:dyDescent="0.25">
      <c r="B16" s="28">
        <v>76</v>
      </c>
      <c r="C16" s="31"/>
      <c r="D16" s="7"/>
      <c r="E16" s="8"/>
      <c r="F16" s="8"/>
      <c r="G16" s="8"/>
      <c r="H16" s="8"/>
      <c r="I16" s="5"/>
      <c r="J16" s="10">
        <v>0</v>
      </c>
      <c r="K16" s="9"/>
      <c r="L16" s="10">
        <v>0</v>
      </c>
      <c r="M16" s="12">
        <f t="shared" si="0"/>
        <v>0</v>
      </c>
      <c r="N16" s="15" t="str">
        <f t="shared" si="1"/>
        <v/>
      </c>
      <c r="O16" s="55"/>
      <c r="P16" s="2"/>
      <c r="Q16" s="19" t="e">
        <f t="shared" si="2"/>
        <v>#N/A</v>
      </c>
      <c r="R16" s="1" t="e">
        <f t="shared" si="3"/>
        <v>#N/A</v>
      </c>
      <c r="S16" s="1" t="e">
        <f t="shared" si="4"/>
        <v>#N/A</v>
      </c>
      <c r="T16" s="1" t="e">
        <f t="shared" si="5"/>
        <v>#N/A</v>
      </c>
      <c r="U16" s="1" t="e">
        <f t="shared" si="6"/>
        <v>#N/A</v>
      </c>
      <c r="V16" s="1" t="e">
        <f t="shared" si="7"/>
        <v>#N/A</v>
      </c>
      <c r="W16" s="1" t="e">
        <f t="shared" si="8"/>
        <v>#N/A</v>
      </c>
      <c r="X16" s="1" t="e">
        <f t="shared" si="9"/>
        <v>#N/A</v>
      </c>
      <c r="Y16" s="19" t="e">
        <f t="shared" si="10"/>
        <v>#N/A</v>
      </c>
      <c r="Z16" s="1" t="e">
        <f t="shared" si="11"/>
        <v>#N/A</v>
      </c>
      <c r="AA16" s="1" t="e">
        <f t="shared" si="12"/>
        <v>#N/A</v>
      </c>
      <c r="AB16" s="1" t="e">
        <f t="shared" si="13"/>
        <v>#N/A</v>
      </c>
      <c r="AC16" s="1" t="e">
        <f t="shared" si="14"/>
        <v>#N/A</v>
      </c>
      <c r="AD16" s="1" t="e">
        <f t="shared" si="15"/>
        <v>#N/A</v>
      </c>
      <c r="AE16" s="1" t="e">
        <f t="shared" si="16"/>
        <v>#N/A</v>
      </c>
      <c r="AF16" s="1" t="e">
        <f t="shared" si="17"/>
        <v>#N/A</v>
      </c>
      <c r="AG16" s="1" t="e">
        <f t="shared" si="18"/>
        <v>#N/A</v>
      </c>
      <c r="AH16" s="1" t="e">
        <f t="shared" si="19"/>
        <v>#N/A</v>
      </c>
      <c r="AI16" s="1" t="e">
        <f t="shared" si="20"/>
        <v>#N/A</v>
      </c>
      <c r="AJ16" s="105" t="e">
        <f t="shared" si="21"/>
        <v>#N/A</v>
      </c>
      <c r="AK16" s="105" t="e">
        <f t="shared" si="22"/>
        <v>#N/A</v>
      </c>
      <c r="AL16" s="105" t="e">
        <f t="shared" si="23"/>
        <v>#N/A</v>
      </c>
      <c r="AM16" s="105" t="e">
        <f t="shared" si="24"/>
        <v>#N/A</v>
      </c>
      <c r="AN16" s="105" t="e">
        <f t="shared" si="25"/>
        <v>#N/A</v>
      </c>
      <c r="AO16" s="105" t="e">
        <f t="shared" si="26"/>
        <v>#NAME?</v>
      </c>
      <c r="AP16" s="105" t="e">
        <f t="shared" si="27"/>
        <v>#N/A</v>
      </c>
      <c r="AQ16" s="105" t="e">
        <f t="shared" si="28"/>
        <v>#N/A</v>
      </c>
      <c r="AR16" s="105" t="e">
        <f t="shared" si="29"/>
        <v>#N/A</v>
      </c>
      <c r="AS16" s="105" t="e">
        <f t="shared" si="30"/>
        <v>#N/A</v>
      </c>
      <c r="AT16" s="105" t="e">
        <f t="shared" si="31"/>
        <v>#N/A</v>
      </c>
      <c r="AU16" s="105" t="e">
        <f t="shared" si="32"/>
        <v>#N/A</v>
      </c>
      <c r="AV16" s="105" t="e">
        <f t="shared" si="33"/>
        <v>#N/A</v>
      </c>
      <c r="AW16" s="105" t="e">
        <f t="shared" si="34"/>
        <v>#N/A</v>
      </c>
      <c r="AX16" s="105" t="e">
        <f t="shared" si="35"/>
        <v>#N/A</v>
      </c>
      <c r="AY16" s="105" t="e">
        <f t="shared" si="36"/>
        <v>#N/A</v>
      </c>
      <c r="AZ16" s="105" t="e">
        <f t="shared" si="37"/>
        <v>#N/A</v>
      </c>
      <c r="BA16" s="105" t="e">
        <f t="shared" si="38"/>
        <v>#N/A</v>
      </c>
      <c r="BB16" s="105" t="e">
        <f t="shared" si="39"/>
        <v>#N/A</v>
      </c>
      <c r="BC16" s="105" t="e">
        <f t="shared" si="40"/>
        <v>#N/A</v>
      </c>
      <c r="BD16" s="105" t="e">
        <f t="shared" si="41"/>
        <v>#N/A</v>
      </c>
      <c r="BE16" s="105" t="e">
        <f t="shared" si="42"/>
        <v>#N/A</v>
      </c>
      <c r="BF16" s="20">
        <f t="shared" si="43"/>
        <v>0</v>
      </c>
      <c r="BG16"/>
      <c r="BH16" s="76">
        <f t="shared" si="44"/>
        <v>0</v>
      </c>
      <c r="BI16" s="77">
        <f t="shared" si="45"/>
        <v>0</v>
      </c>
    </row>
    <row r="17" spans="2:61" ht="15" customHeight="1" x14ac:dyDescent="0.25">
      <c r="B17" s="28">
        <v>77</v>
      </c>
      <c r="C17" s="31"/>
      <c r="D17" s="7"/>
      <c r="E17" s="8"/>
      <c r="F17" s="8"/>
      <c r="G17" s="8"/>
      <c r="H17" s="8"/>
      <c r="I17" s="5"/>
      <c r="J17" s="10">
        <v>0</v>
      </c>
      <c r="K17" s="9"/>
      <c r="L17" s="10">
        <v>0</v>
      </c>
      <c r="M17" s="12">
        <f t="shared" si="0"/>
        <v>0</v>
      </c>
      <c r="N17" s="15" t="str">
        <f t="shared" si="1"/>
        <v/>
      </c>
      <c r="O17" s="55"/>
      <c r="P17" s="2"/>
      <c r="Q17" s="19" t="e">
        <f t="shared" si="2"/>
        <v>#N/A</v>
      </c>
      <c r="R17" s="1" t="e">
        <f t="shared" si="3"/>
        <v>#N/A</v>
      </c>
      <c r="S17" s="1" t="e">
        <f t="shared" si="4"/>
        <v>#N/A</v>
      </c>
      <c r="T17" s="1" t="e">
        <f t="shared" si="5"/>
        <v>#N/A</v>
      </c>
      <c r="U17" s="1" t="e">
        <f t="shared" si="6"/>
        <v>#N/A</v>
      </c>
      <c r="V17" s="1" t="e">
        <f t="shared" si="7"/>
        <v>#N/A</v>
      </c>
      <c r="W17" s="1" t="e">
        <f t="shared" si="8"/>
        <v>#N/A</v>
      </c>
      <c r="X17" s="1" t="e">
        <f t="shared" si="9"/>
        <v>#N/A</v>
      </c>
      <c r="Y17" s="19" t="e">
        <f t="shared" si="10"/>
        <v>#N/A</v>
      </c>
      <c r="Z17" s="1" t="e">
        <f t="shared" si="11"/>
        <v>#N/A</v>
      </c>
      <c r="AA17" s="1" t="e">
        <f t="shared" si="12"/>
        <v>#N/A</v>
      </c>
      <c r="AB17" s="1" t="e">
        <f t="shared" si="13"/>
        <v>#N/A</v>
      </c>
      <c r="AC17" s="1" t="e">
        <f t="shared" si="14"/>
        <v>#N/A</v>
      </c>
      <c r="AD17" s="1" t="e">
        <f t="shared" si="15"/>
        <v>#N/A</v>
      </c>
      <c r="AE17" s="1" t="e">
        <f t="shared" si="16"/>
        <v>#N/A</v>
      </c>
      <c r="AF17" s="1" t="e">
        <f t="shared" si="17"/>
        <v>#N/A</v>
      </c>
      <c r="AG17" s="1" t="e">
        <f t="shared" si="18"/>
        <v>#N/A</v>
      </c>
      <c r="AH17" s="1" t="e">
        <f t="shared" si="19"/>
        <v>#N/A</v>
      </c>
      <c r="AI17" s="1" t="e">
        <f t="shared" si="20"/>
        <v>#N/A</v>
      </c>
      <c r="AJ17" s="105" t="e">
        <f t="shared" si="21"/>
        <v>#N/A</v>
      </c>
      <c r="AK17" s="105" t="e">
        <f t="shared" si="22"/>
        <v>#N/A</v>
      </c>
      <c r="AL17" s="105" t="e">
        <f t="shared" si="23"/>
        <v>#N/A</v>
      </c>
      <c r="AM17" s="105" t="e">
        <f t="shared" si="24"/>
        <v>#N/A</v>
      </c>
      <c r="AN17" s="105" t="e">
        <f t="shared" si="25"/>
        <v>#N/A</v>
      </c>
      <c r="AO17" s="105" t="e">
        <f t="shared" si="26"/>
        <v>#NAME?</v>
      </c>
      <c r="AP17" s="105" t="e">
        <f t="shared" si="27"/>
        <v>#N/A</v>
      </c>
      <c r="AQ17" s="105" t="e">
        <f t="shared" si="28"/>
        <v>#N/A</v>
      </c>
      <c r="AR17" s="105" t="e">
        <f t="shared" si="29"/>
        <v>#N/A</v>
      </c>
      <c r="AS17" s="105" t="e">
        <f t="shared" si="30"/>
        <v>#N/A</v>
      </c>
      <c r="AT17" s="105" t="e">
        <f t="shared" si="31"/>
        <v>#N/A</v>
      </c>
      <c r="AU17" s="105" t="e">
        <f t="shared" si="32"/>
        <v>#N/A</v>
      </c>
      <c r="AV17" s="105" t="e">
        <f t="shared" si="33"/>
        <v>#N/A</v>
      </c>
      <c r="AW17" s="105" t="e">
        <f t="shared" si="34"/>
        <v>#N/A</v>
      </c>
      <c r="AX17" s="105" t="e">
        <f t="shared" si="35"/>
        <v>#N/A</v>
      </c>
      <c r="AY17" s="105" t="e">
        <f t="shared" si="36"/>
        <v>#N/A</v>
      </c>
      <c r="AZ17" s="105" t="e">
        <f t="shared" si="37"/>
        <v>#N/A</v>
      </c>
      <c r="BA17" s="105" t="e">
        <f t="shared" si="38"/>
        <v>#N/A</v>
      </c>
      <c r="BB17" s="105" t="e">
        <f t="shared" si="39"/>
        <v>#N/A</v>
      </c>
      <c r="BC17" s="105" t="e">
        <f t="shared" si="40"/>
        <v>#N/A</v>
      </c>
      <c r="BD17" s="105" t="e">
        <f t="shared" si="41"/>
        <v>#N/A</v>
      </c>
      <c r="BE17" s="105" t="e">
        <f t="shared" si="42"/>
        <v>#N/A</v>
      </c>
      <c r="BF17" s="20">
        <f t="shared" si="43"/>
        <v>0</v>
      </c>
      <c r="BG17"/>
      <c r="BH17" s="76">
        <f t="shared" si="44"/>
        <v>0</v>
      </c>
      <c r="BI17" s="77">
        <f t="shared" si="45"/>
        <v>0</v>
      </c>
    </row>
    <row r="18" spans="2:61" ht="15" customHeight="1" x14ac:dyDescent="0.25">
      <c r="B18" s="28">
        <v>78</v>
      </c>
      <c r="C18" s="31"/>
      <c r="D18" s="7"/>
      <c r="E18" s="8"/>
      <c r="F18" s="8"/>
      <c r="G18" s="8"/>
      <c r="H18" s="8"/>
      <c r="I18" s="5"/>
      <c r="J18" s="10">
        <v>0</v>
      </c>
      <c r="K18" s="9"/>
      <c r="L18" s="10">
        <v>0</v>
      </c>
      <c r="M18" s="12">
        <f t="shared" si="0"/>
        <v>0</v>
      </c>
      <c r="N18" s="15" t="str">
        <f t="shared" si="1"/>
        <v/>
      </c>
      <c r="O18" s="55"/>
      <c r="P18" s="2"/>
      <c r="Q18" s="19" t="e">
        <f t="shared" si="2"/>
        <v>#N/A</v>
      </c>
      <c r="R18" s="1" t="e">
        <f t="shared" si="3"/>
        <v>#N/A</v>
      </c>
      <c r="S18" s="1" t="e">
        <f t="shared" si="4"/>
        <v>#N/A</v>
      </c>
      <c r="T18" s="1" t="e">
        <f t="shared" si="5"/>
        <v>#N/A</v>
      </c>
      <c r="U18" s="1" t="e">
        <f t="shared" si="6"/>
        <v>#N/A</v>
      </c>
      <c r="V18" s="1" t="e">
        <f t="shared" si="7"/>
        <v>#N/A</v>
      </c>
      <c r="W18" s="1" t="e">
        <f t="shared" si="8"/>
        <v>#N/A</v>
      </c>
      <c r="X18" s="1" t="e">
        <f t="shared" si="9"/>
        <v>#N/A</v>
      </c>
      <c r="Y18" s="19" t="e">
        <f t="shared" si="10"/>
        <v>#N/A</v>
      </c>
      <c r="Z18" s="1" t="e">
        <f t="shared" si="11"/>
        <v>#N/A</v>
      </c>
      <c r="AA18" s="1" t="e">
        <f t="shared" si="12"/>
        <v>#N/A</v>
      </c>
      <c r="AB18" s="1" t="e">
        <f t="shared" si="13"/>
        <v>#N/A</v>
      </c>
      <c r="AC18" s="1" t="e">
        <f t="shared" si="14"/>
        <v>#N/A</v>
      </c>
      <c r="AD18" s="1" t="e">
        <f t="shared" si="15"/>
        <v>#N/A</v>
      </c>
      <c r="AE18" s="1" t="e">
        <f t="shared" si="16"/>
        <v>#N/A</v>
      </c>
      <c r="AF18" s="1" t="e">
        <f t="shared" si="17"/>
        <v>#N/A</v>
      </c>
      <c r="AG18" s="1" t="e">
        <f t="shared" si="18"/>
        <v>#N/A</v>
      </c>
      <c r="AH18" s="1" t="e">
        <f t="shared" si="19"/>
        <v>#N/A</v>
      </c>
      <c r="AI18" s="1" t="e">
        <f t="shared" si="20"/>
        <v>#N/A</v>
      </c>
      <c r="AJ18" s="105" t="e">
        <f t="shared" si="21"/>
        <v>#N/A</v>
      </c>
      <c r="AK18" s="105" t="e">
        <f t="shared" si="22"/>
        <v>#N/A</v>
      </c>
      <c r="AL18" s="105" t="e">
        <f t="shared" si="23"/>
        <v>#N/A</v>
      </c>
      <c r="AM18" s="105" t="e">
        <f t="shared" si="24"/>
        <v>#N/A</v>
      </c>
      <c r="AN18" s="105" t="e">
        <f t="shared" si="25"/>
        <v>#N/A</v>
      </c>
      <c r="AO18" s="105" t="e">
        <f t="shared" si="26"/>
        <v>#NAME?</v>
      </c>
      <c r="AP18" s="105" t="e">
        <f t="shared" si="27"/>
        <v>#N/A</v>
      </c>
      <c r="AQ18" s="105" t="e">
        <f t="shared" si="28"/>
        <v>#N/A</v>
      </c>
      <c r="AR18" s="105" t="e">
        <f t="shared" si="29"/>
        <v>#N/A</v>
      </c>
      <c r="AS18" s="105" t="e">
        <f t="shared" si="30"/>
        <v>#N/A</v>
      </c>
      <c r="AT18" s="105" t="e">
        <f t="shared" si="31"/>
        <v>#N/A</v>
      </c>
      <c r="AU18" s="105" t="e">
        <f t="shared" si="32"/>
        <v>#N/A</v>
      </c>
      <c r="AV18" s="105" t="e">
        <f t="shared" si="33"/>
        <v>#N/A</v>
      </c>
      <c r="AW18" s="105" t="e">
        <f t="shared" si="34"/>
        <v>#N/A</v>
      </c>
      <c r="AX18" s="105" t="e">
        <f t="shared" si="35"/>
        <v>#N/A</v>
      </c>
      <c r="AY18" s="105" t="e">
        <f t="shared" si="36"/>
        <v>#N/A</v>
      </c>
      <c r="AZ18" s="105" t="e">
        <f t="shared" si="37"/>
        <v>#N/A</v>
      </c>
      <c r="BA18" s="105" t="e">
        <f t="shared" si="38"/>
        <v>#N/A</v>
      </c>
      <c r="BB18" s="105" t="e">
        <f t="shared" si="39"/>
        <v>#N/A</v>
      </c>
      <c r="BC18" s="105" t="e">
        <f t="shared" si="40"/>
        <v>#N/A</v>
      </c>
      <c r="BD18" s="105" t="e">
        <f t="shared" si="41"/>
        <v>#N/A</v>
      </c>
      <c r="BE18" s="105" t="e">
        <f t="shared" si="42"/>
        <v>#N/A</v>
      </c>
      <c r="BF18" s="20">
        <f t="shared" si="43"/>
        <v>0</v>
      </c>
      <c r="BG18"/>
      <c r="BH18" s="76">
        <f t="shared" si="44"/>
        <v>0</v>
      </c>
      <c r="BI18" s="77">
        <f t="shared" si="45"/>
        <v>0</v>
      </c>
    </row>
    <row r="19" spans="2:61" ht="15" customHeight="1" x14ac:dyDescent="0.25">
      <c r="B19" s="28">
        <v>79</v>
      </c>
      <c r="C19" s="31"/>
      <c r="D19" s="7"/>
      <c r="E19" s="8"/>
      <c r="F19" s="8"/>
      <c r="G19" s="8"/>
      <c r="H19" s="8"/>
      <c r="I19" s="5"/>
      <c r="J19" s="10">
        <v>0</v>
      </c>
      <c r="K19" s="9"/>
      <c r="L19" s="10">
        <v>0</v>
      </c>
      <c r="M19" s="12">
        <f t="shared" si="0"/>
        <v>0</v>
      </c>
      <c r="N19" s="15" t="str">
        <f t="shared" si="1"/>
        <v/>
      </c>
      <c r="O19" s="55"/>
      <c r="P19" s="2"/>
      <c r="Q19" s="19" t="e">
        <f t="shared" si="2"/>
        <v>#N/A</v>
      </c>
      <c r="R19" s="1" t="e">
        <f t="shared" si="3"/>
        <v>#N/A</v>
      </c>
      <c r="S19" s="1" t="e">
        <f t="shared" si="4"/>
        <v>#N/A</v>
      </c>
      <c r="T19" s="1" t="e">
        <f t="shared" si="5"/>
        <v>#N/A</v>
      </c>
      <c r="U19" s="1" t="e">
        <f t="shared" si="6"/>
        <v>#N/A</v>
      </c>
      <c r="V19" s="1" t="e">
        <f t="shared" si="7"/>
        <v>#N/A</v>
      </c>
      <c r="W19" s="1" t="e">
        <f t="shared" si="8"/>
        <v>#N/A</v>
      </c>
      <c r="X19" s="1" t="e">
        <f t="shared" si="9"/>
        <v>#N/A</v>
      </c>
      <c r="Y19" s="19" t="e">
        <f t="shared" si="10"/>
        <v>#N/A</v>
      </c>
      <c r="Z19" s="1" t="e">
        <f t="shared" si="11"/>
        <v>#N/A</v>
      </c>
      <c r="AA19" s="1" t="e">
        <f t="shared" si="12"/>
        <v>#N/A</v>
      </c>
      <c r="AB19" s="1" t="e">
        <f t="shared" si="13"/>
        <v>#N/A</v>
      </c>
      <c r="AC19" s="1" t="e">
        <f t="shared" si="14"/>
        <v>#N/A</v>
      </c>
      <c r="AD19" s="1" t="e">
        <f t="shared" si="15"/>
        <v>#N/A</v>
      </c>
      <c r="AE19" s="1" t="e">
        <f t="shared" si="16"/>
        <v>#N/A</v>
      </c>
      <c r="AF19" s="1" t="e">
        <f t="shared" si="17"/>
        <v>#N/A</v>
      </c>
      <c r="AG19" s="1" t="e">
        <f t="shared" si="18"/>
        <v>#N/A</v>
      </c>
      <c r="AH19" s="1" t="e">
        <f t="shared" si="19"/>
        <v>#N/A</v>
      </c>
      <c r="AI19" s="1" t="e">
        <f t="shared" si="20"/>
        <v>#N/A</v>
      </c>
      <c r="AJ19" s="105" t="e">
        <f t="shared" si="21"/>
        <v>#N/A</v>
      </c>
      <c r="AK19" s="105" t="e">
        <f t="shared" si="22"/>
        <v>#N/A</v>
      </c>
      <c r="AL19" s="105" t="e">
        <f t="shared" si="23"/>
        <v>#N/A</v>
      </c>
      <c r="AM19" s="105" t="e">
        <f t="shared" si="24"/>
        <v>#N/A</v>
      </c>
      <c r="AN19" s="105" t="e">
        <f t="shared" si="25"/>
        <v>#N/A</v>
      </c>
      <c r="AO19" s="105" t="e">
        <f t="shared" si="26"/>
        <v>#NAME?</v>
      </c>
      <c r="AP19" s="105" t="e">
        <f t="shared" si="27"/>
        <v>#N/A</v>
      </c>
      <c r="AQ19" s="105" t="e">
        <f t="shared" si="28"/>
        <v>#N/A</v>
      </c>
      <c r="AR19" s="105" t="e">
        <f t="shared" si="29"/>
        <v>#N/A</v>
      </c>
      <c r="AS19" s="105" t="e">
        <f t="shared" si="30"/>
        <v>#N/A</v>
      </c>
      <c r="AT19" s="105" t="e">
        <f t="shared" si="31"/>
        <v>#N/A</v>
      </c>
      <c r="AU19" s="105" t="e">
        <f t="shared" si="32"/>
        <v>#N/A</v>
      </c>
      <c r="AV19" s="105" t="e">
        <f t="shared" si="33"/>
        <v>#N/A</v>
      </c>
      <c r="AW19" s="105" t="e">
        <f t="shared" si="34"/>
        <v>#N/A</v>
      </c>
      <c r="AX19" s="105" t="e">
        <f t="shared" si="35"/>
        <v>#N/A</v>
      </c>
      <c r="AY19" s="105" t="e">
        <f t="shared" si="36"/>
        <v>#N/A</v>
      </c>
      <c r="AZ19" s="105" t="e">
        <f t="shared" si="37"/>
        <v>#N/A</v>
      </c>
      <c r="BA19" s="105" t="e">
        <f t="shared" si="38"/>
        <v>#N/A</v>
      </c>
      <c r="BB19" s="105" t="e">
        <f t="shared" si="39"/>
        <v>#N/A</v>
      </c>
      <c r="BC19" s="105" t="e">
        <f t="shared" si="40"/>
        <v>#N/A</v>
      </c>
      <c r="BD19" s="105" t="e">
        <f t="shared" si="41"/>
        <v>#N/A</v>
      </c>
      <c r="BE19" s="105" t="e">
        <f t="shared" si="42"/>
        <v>#N/A</v>
      </c>
      <c r="BF19" s="20">
        <f t="shared" si="43"/>
        <v>0</v>
      </c>
      <c r="BG19"/>
      <c r="BH19" s="76">
        <f t="shared" si="44"/>
        <v>0</v>
      </c>
      <c r="BI19" s="77">
        <f t="shared" si="45"/>
        <v>0</v>
      </c>
    </row>
    <row r="20" spans="2:61" ht="15" customHeight="1" x14ac:dyDescent="0.25">
      <c r="B20" s="28">
        <v>80</v>
      </c>
      <c r="C20" s="31"/>
      <c r="D20" s="7"/>
      <c r="E20" s="8"/>
      <c r="F20" s="8"/>
      <c r="G20" s="8"/>
      <c r="H20" s="8"/>
      <c r="I20" s="5"/>
      <c r="J20" s="10">
        <v>0</v>
      </c>
      <c r="K20" s="9"/>
      <c r="L20" s="10">
        <v>0</v>
      </c>
      <c r="M20" s="12">
        <f t="shared" si="0"/>
        <v>0</v>
      </c>
      <c r="N20" s="15" t="str">
        <f t="shared" si="1"/>
        <v/>
      </c>
      <c r="O20" s="55"/>
      <c r="P20" s="2"/>
      <c r="Q20" s="19" t="e">
        <f t="shared" si="2"/>
        <v>#N/A</v>
      </c>
      <c r="R20" s="1" t="e">
        <f t="shared" si="3"/>
        <v>#N/A</v>
      </c>
      <c r="S20" s="1" t="e">
        <f t="shared" si="4"/>
        <v>#N/A</v>
      </c>
      <c r="T20" s="1" t="e">
        <f t="shared" si="5"/>
        <v>#N/A</v>
      </c>
      <c r="U20" s="1" t="e">
        <f t="shared" si="6"/>
        <v>#N/A</v>
      </c>
      <c r="V20" s="1" t="e">
        <f t="shared" si="7"/>
        <v>#N/A</v>
      </c>
      <c r="W20" s="1" t="e">
        <f t="shared" si="8"/>
        <v>#N/A</v>
      </c>
      <c r="X20" s="1" t="e">
        <f t="shared" si="9"/>
        <v>#N/A</v>
      </c>
      <c r="Y20" s="19" t="e">
        <f t="shared" si="10"/>
        <v>#N/A</v>
      </c>
      <c r="Z20" s="1" t="e">
        <f t="shared" si="11"/>
        <v>#N/A</v>
      </c>
      <c r="AA20" s="1" t="e">
        <f t="shared" si="12"/>
        <v>#N/A</v>
      </c>
      <c r="AB20" s="1" t="e">
        <f t="shared" si="13"/>
        <v>#N/A</v>
      </c>
      <c r="AC20" s="1" t="e">
        <f t="shared" si="14"/>
        <v>#N/A</v>
      </c>
      <c r="AD20" s="1" t="e">
        <f t="shared" si="15"/>
        <v>#N/A</v>
      </c>
      <c r="AE20" s="1" t="e">
        <f t="shared" si="16"/>
        <v>#N/A</v>
      </c>
      <c r="AF20" s="1" t="e">
        <f t="shared" si="17"/>
        <v>#N/A</v>
      </c>
      <c r="AG20" s="1" t="e">
        <f t="shared" si="18"/>
        <v>#N/A</v>
      </c>
      <c r="AH20" s="1" t="e">
        <f t="shared" si="19"/>
        <v>#N/A</v>
      </c>
      <c r="AI20" s="1" t="e">
        <f t="shared" si="20"/>
        <v>#N/A</v>
      </c>
      <c r="AJ20" s="105" t="e">
        <f t="shared" si="21"/>
        <v>#N/A</v>
      </c>
      <c r="AK20" s="105" t="e">
        <f t="shared" si="22"/>
        <v>#N/A</v>
      </c>
      <c r="AL20" s="105" t="e">
        <f t="shared" si="23"/>
        <v>#N/A</v>
      </c>
      <c r="AM20" s="105" t="e">
        <f t="shared" si="24"/>
        <v>#N/A</v>
      </c>
      <c r="AN20" s="105" t="e">
        <f t="shared" si="25"/>
        <v>#N/A</v>
      </c>
      <c r="AO20" s="105" t="e">
        <f t="shared" si="26"/>
        <v>#NAME?</v>
      </c>
      <c r="AP20" s="105" t="e">
        <f t="shared" si="27"/>
        <v>#N/A</v>
      </c>
      <c r="AQ20" s="105" t="e">
        <f t="shared" si="28"/>
        <v>#N/A</v>
      </c>
      <c r="AR20" s="105" t="e">
        <f t="shared" si="29"/>
        <v>#N/A</v>
      </c>
      <c r="AS20" s="105" t="e">
        <f t="shared" si="30"/>
        <v>#N/A</v>
      </c>
      <c r="AT20" s="105" t="e">
        <f t="shared" si="31"/>
        <v>#N/A</v>
      </c>
      <c r="AU20" s="105" t="e">
        <f t="shared" si="32"/>
        <v>#N/A</v>
      </c>
      <c r="AV20" s="105" t="e">
        <f t="shared" si="33"/>
        <v>#N/A</v>
      </c>
      <c r="AW20" s="105" t="e">
        <f t="shared" si="34"/>
        <v>#N/A</v>
      </c>
      <c r="AX20" s="105" t="e">
        <f t="shared" si="35"/>
        <v>#N/A</v>
      </c>
      <c r="AY20" s="105" t="e">
        <f t="shared" si="36"/>
        <v>#N/A</v>
      </c>
      <c r="AZ20" s="105" t="e">
        <f t="shared" si="37"/>
        <v>#N/A</v>
      </c>
      <c r="BA20" s="105" t="e">
        <f t="shared" si="38"/>
        <v>#N/A</v>
      </c>
      <c r="BB20" s="105" t="e">
        <f t="shared" si="39"/>
        <v>#N/A</v>
      </c>
      <c r="BC20" s="105" t="e">
        <f t="shared" si="40"/>
        <v>#N/A</v>
      </c>
      <c r="BD20" s="105" t="e">
        <f t="shared" si="41"/>
        <v>#N/A</v>
      </c>
      <c r="BE20" s="105" t="e">
        <f t="shared" si="42"/>
        <v>#N/A</v>
      </c>
      <c r="BF20" s="20">
        <f t="shared" si="43"/>
        <v>0</v>
      </c>
      <c r="BG20"/>
      <c r="BH20" s="76">
        <f t="shared" si="44"/>
        <v>0</v>
      </c>
      <c r="BI20" s="77">
        <f t="shared" si="45"/>
        <v>0</v>
      </c>
    </row>
    <row r="21" spans="2:61" ht="15" customHeight="1" x14ac:dyDescent="0.25">
      <c r="B21" s="28">
        <v>81</v>
      </c>
      <c r="C21" s="31"/>
      <c r="D21" s="7"/>
      <c r="E21" s="8"/>
      <c r="F21" s="8"/>
      <c r="G21" s="8"/>
      <c r="H21" s="8"/>
      <c r="I21" s="5"/>
      <c r="J21" s="10">
        <v>0</v>
      </c>
      <c r="K21" s="9"/>
      <c r="L21" s="10">
        <v>0</v>
      </c>
      <c r="M21" s="12">
        <f t="shared" si="0"/>
        <v>0</v>
      </c>
      <c r="N21" s="15" t="str">
        <f t="shared" si="1"/>
        <v/>
      </c>
      <c r="O21" s="55"/>
      <c r="P21" s="2"/>
      <c r="Q21" s="19" t="e">
        <f t="shared" si="2"/>
        <v>#N/A</v>
      </c>
      <c r="R21" s="1" t="e">
        <f t="shared" si="3"/>
        <v>#N/A</v>
      </c>
      <c r="S21" s="1" t="e">
        <f t="shared" si="4"/>
        <v>#N/A</v>
      </c>
      <c r="T21" s="1" t="e">
        <f t="shared" si="5"/>
        <v>#N/A</v>
      </c>
      <c r="U21" s="1" t="e">
        <f t="shared" si="6"/>
        <v>#N/A</v>
      </c>
      <c r="V21" s="1" t="e">
        <f t="shared" si="7"/>
        <v>#N/A</v>
      </c>
      <c r="W21" s="1" t="e">
        <f t="shared" si="8"/>
        <v>#N/A</v>
      </c>
      <c r="X21" s="1" t="e">
        <f t="shared" si="9"/>
        <v>#N/A</v>
      </c>
      <c r="Y21" s="19" t="e">
        <f t="shared" si="10"/>
        <v>#N/A</v>
      </c>
      <c r="Z21" s="1" t="e">
        <f t="shared" si="11"/>
        <v>#N/A</v>
      </c>
      <c r="AA21" s="1" t="e">
        <f t="shared" si="12"/>
        <v>#N/A</v>
      </c>
      <c r="AB21" s="1" t="e">
        <f t="shared" si="13"/>
        <v>#N/A</v>
      </c>
      <c r="AC21" s="1" t="e">
        <f t="shared" si="14"/>
        <v>#N/A</v>
      </c>
      <c r="AD21" s="1" t="e">
        <f t="shared" si="15"/>
        <v>#N/A</v>
      </c>
      <c r="AE21" s="1" t="e">
        <f t="shared" si="16"/>
        <v>#N/A</v>
      </c>
      <c r="AF21" s="1" t="e">
        <f t="shared" si="17"/>
        <v>#N/A</v>
      </c>
      <c r="AG21" s="1" t="e">
        <f t="shared" si="18"/>
        <v>#N/A</v>
      </c>
      <c r="AH21" s="1" t="e">
        <f t="shared" si="19"/>
        <v>#N/A</v>
      </c>
      <c r="AI21" s="1" t="e">
        <f t="shared" si="20"/>
        <v>#N/A</v>
      </c>
      <c r="AJ21" s="105" t="e">
        <f t="shared" si="21"/>
        <v>#N/A</v>
      </c>
      <c r="AK21" s="105" t="e">
        <f t="shared" si="22"/>
        <v>#N/A</v>
      </c>
      <c r="AL21" s="105" t="e">
        <f t="shared" si="23"/>
        <v>#N/A</v>
      </c>
      <c r="AM21" s="105" t="e">
        <f t="shared" si="24"/>
        <v>#N/A</v>
      </c>
      <c r="AN21" s="105" t="e">
        <f t="shared" si="25"/>
        <v>#N/A</v>
      </c>
      <c r="AO21" s="105" t="e">
        <f t="shared" si="26"/>
        <v>#NAME?</v>
      </c>
      <c r="AP21" s="105" t="e">
        <f t="shared" si="27"/>
        <v>#N/A</v>
      </c>
      <c r="AQ21" s="105" t="e">
        <f t="shared" si="28"/>
        <v>#N/A</v>
      </c>
      <c r="AR21" s="105" t="e">
        <f t="shared" si="29"/>
        <v>#N/A</v>
      </c>
      <c r="AS21" s="105" t="e">
        <f t="shared" si="30"/>
        <v>#N/A</v>
      </c>
      <c r="AT21" s="105" t="e">
        <f t="shared" si="31"/>
        <v>#N/A</v>
      </c>
      <c r="AU21" s="105" t="e">
        <f t="shared" si="32"/>
        <v>#N/A</v>
      </c>
      <c r="AV21" s="105" t="e">
        <f t="shared" si="33"/>
        <v>#N/A</v>
      </c>
      <c r="AW21" s="105" t="e">
        <f t="shared" si="34"/>
        <v>#N/A</v>
      </c>
      <c r="AX21" s="105" t="e">
        <f t="shared" si="35"/>
        <v>#N/A</v>
      </c>
      <c r="AY21" s="105" t="e">
        <f t="shared" si="36"/>
        <v>#N/A</v>
      </c>
      <c r="AZ21" s="105" t="e">
        <f t="shared" si="37"/>
        <v>#N/A</v>
      </c>
      <c r="BA21" s="105" t="e">
        <f t="shared" si="38"/>
        <v>#N/A</v>
      </c>
      <c r="BB21" s="105" t="e">
        <f t="shared" si="39"/>
        <v>#N/A</v>
      </c>
      <c r="BC21" s="105" t="e">
        <f t="shared" si="40"/>
        <v>#N/A</v>
      </c>
      <c r="BD21" s="105" t="e">
        <f t="shared" si="41"/>
        <v>#N/A</v>
      </c>
      <c r="BE21" s="105" t="e">
        <f t="shared" si="42"/>
        <v>#N/A</v>
      </c>
      <c r="BF21" s="20">
        <f t="shared" si="43"/>
        <v>0</v>
      </c>
      <c r="BG21"/>
      <c r="BH21" s="76">
        <f t="shared" si="44"/>
        <v>0</v>
      </c>
      <c r="BI21" s="77">
        <f t="shared" si="45"/>
        <v>0</v>
      </c>
    </row>
    <row r="22" spans="2:61" ht="15" customHeight="1" x14ac:dyDescent="0.25">
      <c r="B22" s="28">
        <v>82</v>
      </c>
      <c r="C22" s="31"/>
      <c r="D22" s="7"/>
      <c r="E22" s="8"/>
      <c r="F22" s="8"/>
      <c r="G22" s="8"/>
      <c r="H22" s="8"/>
      <c r="I22" s="5"/>
      <c r="J22" s="10">
        <v>0</v>
      </c>
      <c r="K22" s="9"/>
      <c r="L22" s="10">
        <v>0</v>
      </c>
      <c r="M22" s="12">
        <f t="shared" si="0"/>
        <v>0</v>
      </c>
      <c r="N22" s="15" t="str">
        <f t="shared" si="1"/>
        <v/>
      </c>
      <c r="O22" s="55"/>
      <c r="P22" s="2"/>
      <c r="Q22" s="19" t="e">
        <f t="shared" si="2"/>
        <v>#N/A</v>
      </c>
      <c r="R22" s="1" t="e">
        <f t="shared" si="3"/>
        <v>#N/A</v>
      </c>
      <c r="S22" s="1" t="e">
        <f t="shared" si="4"/>
        <v>#N/A</v>
      </c>
      <c r="T22" s="1" t="e">
        <f t="shared" si="5"/>
        <v>#N/A</v>
      </c>
      <c r="U22" s="1" t="e">
        <f t="shared" si="6"/>
        <v>#N/A</v>
      </c>
      <c r="V22" s="1" t="e">
        <f t="shared" si="7"/>
        <v>#N/A</v>
      </c>
      <c r="W22" s="1" t="e">
        <f t="shared" si="8"/>
        <v>#N/A</v>
      </c>
      <c r="X22" s="1" t="e">
        <f t="shared" si="9"/>
        <v>#N/A</v>
      </c>
      <c r="Y22" s="19" t="e">
        <f t="shared" si="10"/>
        <v>#N/A</v>
      </c>
      <c r="Z22" s="1" t="e">
        <f t="shared" si="11"/>
        <v>#N/A</v>
      </c>
      <c r="AA22" s="1" t="e">
        <f t="shared" si="12"/>
        <v>#N/A</v>
      </c>
      <c r="AB22" s="1" t="e">
        <f t="shared" si="13"/>
        <v>#N/A</v>
      </c>
      <c r="AC22" s="1" t="e">
        <f t="shared" si="14"/>
        <v>#N/A</v>
      </c>
      <c r="AD22" s="1" t="e">
        <f t="shared" si="15"/>
        <v>#N/A</v>
      </c>
      <c r="AE22" s="1" t="e">
        <f t="shared" si="16"/>
        <v>#N/A</v>
      </c>
      <c r="AF22" s="1" t="e">
        <f t="shared" si="17"/>
        <v>#N/A</v>
      </c>
      <c r="AG22" s="1" t="e">
        <f t="shared" si="18"/>
        <v>#N/A</v>
      </c>
      <c r="AH22" s="1" t="e">
        <f t="shared" si="19"/>
        <v>#N/A</v>
      </c>
      <c r="AI22" s="1" t="e">
        <f t="shared" si="20"/>
        <v>#N/A</v>
      </c>
      <c r="AJ22" s="105" t="e">
        <f t="shared" si="21"/>
        <v>#N/A</v>
      </c>
      <c r="AK22" s="105" t="e">
        <f t="shared" si="22"/>
        <v>#N/A</v>
      </c>
      <c r="AL22" s="105" t="e">
        <f t="shared" si="23"/>
        <v>#N/A</v>
      </c>
      <c r="AM22" s="105" t="e">
        <f t="shared" si="24"/>
        <v>#N/A</v>
      </c>
      <c r="AN22" s="105" t="e">
        <f t="shared" si="25"/>
        <v>#N/A</v>
      </c>
      <c r="AO22" s="105" t="e">
        <f t="shared" si="26"/>
        <v>#NAME?</v>
      </c>
      <c r="AP22" s="105" t="e">
        <f t="shared" si="27"/>
        <v>#N/A</v>
      </c>
      <c r="AQ22" s="105" t="e">
        <f t="shared" si="28"/>
        <v>#N/A</v>
      </c>
      <c r="AR22" s="105" t="e">
        <f t="shared" si="29"/>
        <v>#N/A</v>
      </c>
      <c r="AS22" s="105" t="e">
        <f t="shared" si="30"/>
        <v>#N/A</v>
      </c>
      <c r="AT22" s="105" t="e">
        <f t="shared" si="31"/>
        <v>#N/A</v>
      </c>
      <c r="AU22" s="105" t="e">
        <f t="shared" si="32"/>
        <v>#N/A</v>
      </c>
      <c r="AV22" s="105" t="e">
        <f t="shared" si="33"/>
        <v>#N/A</v>
      </c>
      <c r="AW22" s="105" t="e">
        <f t="shared" si="34"/>
        <v>#N/A</v>
      </c>
      <c r="AX22" s="105" t="e">
        <f t="shared" si="35"/>
        <v>#N/A</v>
      </c>
      <c r="AY22" s="105" t="e">
        <f t="shared" si="36"/>
        <v>#N/A</v>
      </c>
      <c r="AZ22" s="105" t="e">
        <f t="shared" si="37"/>
        <v>#N/A</v>
      </c>
      <c r="BA22" s="105" t="e">
        <f t="shared" si="38"/>
        <v>#N/A</v>
      </c>
      <c r="BB22" s="105" t="e">
        <f t="shared" si="39"/>
        <v>#N/A</v>
      </c>
      <c r="BC22" s="105" t="e">
        <f t="shared" si="40"/>
        <v>#N/A</v>
      </c>
      <c r="BD22" s="105" t="e">
        <f t="shared" si="41"/>
        <v>#N/A</v>
      </c>
      <c r="BE22" s="105" t="e">
        <f t="shared" si="42"/>
        <v>#N/A</v>
      </c>
      <c r="BF22" s="20">
        <f t="shared" si="43"/>
        <v>0</v>
      </c>
      <c r="BG22"/>
      <c r="BH22" s="76">
        <f t="shared" si="44"/>
        <v>0</v>
      </c>
      <c r="BI22" s="77">
        <f t="shared" si="45"/>
        <v>0</v>
      </c>
    </row>
    <row r="23" spans="2:61" ht="15" customHeight="1" x14ac:dyDescent="0.25">
      <c r="B23" s="28">
        <v>83</v>
      </c>
      <c r="C23" s="31"/>
      <c r="D23" s="7"/>
      <c r="E23" s="8"/>
      <c r="F23" s="8"/>
      <c r="G23" s="8"/>
      <c r="H23" s="8"/>
      <c r="I23" s="5"/>
      <c r="J23" s="10">
        <v>0</v>
      </c>
      <c r="K23" s="9"/>
      <c r="L23" s="10">
        <v>0</v>
      </c>
      <c r="M23" s="12">
        <f t="shared" si="0"/>
        <v>0</v>
      </c>
      <c r="N23" s="15" t="str">
        <f t="shared" si="1"/>
        <v/>
      </c>
      <c r="O23" s="55"/>
      <c r="P23" s="2"/>
      <c r="Q23" s="19" t="e">
        <f t="shared" si="2"/>
        <v>#N/A</v>
      </c>
      <c r="R23" s="1" t="e">
        <f t="shared" si="3"/>
        <v>#N/A</v>
      </c>
      <c r="S23" s="1" t="e">
        <f t="shared" si="4"/>
        <v>#N/A</v>
      </c>
      <c r="T23" s="1" t="e">
        <f t="shared" si="5"/>
        <v>#N/A</v>
      </c>
      <c r="U23" s="1" t="e">
        <f t="shared" si="6"/>
        <v>#N/A</v>
      </c>
      <c r="V23" s="1" t="e">
        <f t="shared" si="7"/>
        <v>#N/A</v>
      </c>
      <c r="W23" s="1" t="e">
        <f t="shared" si="8"/>
        <v>#N/A</v>
      </c>
      <c r="X23" s="1" t="e">
        <f t="shared" si="9"/>
        <v>#N/A</v>
      </c>
      <c r="Y23" s="19" t="e">
        <f t="shared" si="10"/>
        <v>#N/A</v>
      </c>
      <c r="Z23" s="1" t="e">
        <f t="shared" si="11"/>
        <v>#N/A</v>
      </c>
      <c r="AA23" s="1" t="e">
        <f t="shared" si="12"/>
        <v>#N/A</v>
      </c>
      <c r="AB23" s="1" t="e">
        <f t="shared" si="13"/>
        <v>#N/A</v>
      </c>
      <c r="AC23" s="1" t="e">
        <f t="shared" si="14"/>
        <v>#N/A</v>
      </c>
      <c r="AD23" s="1" t="e">
        <f t="shared" si="15"/>
        <v>#N/A</v>
      </c>
      <c r="AE23" s="1" t="e">
        <f t="shared" si="16"/>
        <v>#N/A</v>
      </c>
      <c r="AF23" s="1" t="e">
        <f t="shared" si="17"/>
        <v>#N/A</v>
      </c>
      <c r="AG23" s="1" t="e">
        <f t="shared" si="18"/>
        <v>#N/A</v>
      </c>
      <c r="AH23" s="1" t="e">
        <f t="shared" si="19"/>
        <v>#N/A</v>
      </c>
      <c r="AI23" s="1" t="e">
        <f t="shared" si="20"/>
        <v>#N/A</v>
      </c>
      <c r="AJ23" s="105" t="e">
        <f t="shared" si="21"/>
        <v>#N/A</v>
      </c>
      <c r="AK23" s="105" t="e">
        <f t="shared" si="22"/>
        <v>#N/A</v>
      </c>
      <c r="AL23" s="105" t="e">
        <f t="shared" si="23"/>
        <v>#N/A</v>
      </c>
      <c r="AM23" s="105" t="e">
        <f t="shared" si="24"/>
        <v>#N/A</v>
      </c>
      <c r="AN23" s="105" t="e">
        <f t="shared" si="25"/>
        <v>#N/A</v>
      </c>
      <c r="AO23" s="105" t="e">
        <f t="shared" si="26"/>
        <v>#NAME?</v>
      </c>
      <c r="AP23" s="105" t="e">
        <f t="shared" si="27"/>
        <v>#N/A</v>
      </c>
      <c r="AQ23" s="105" t="e">
        <f t="shared" si="28"/>
        <v>#N/A</v>
      </c>
      <c r="AR23" s="105" t="e">
        <f t="shared" si="29"/>
        <v>#N/A</v>
      </c>
      <c r="AS23" s="105" t="e">
        <f t="shared" si="30"/>
        <v>#N/A</v>
      </c>
      <c r="AT23" s="105" t="e">
        <f t="shared" si="31"/>
        <v>#N/A</v>
      </c>
      <c r="AU23" s="105" t="e">
        <f t="shared" si="32"/>
        <v>#N/A</v>
      </c>
      <c r="AV23" s="105" t="e">
        <f t="shared" si="33"/>
        <v>#N/A</v>
      </c>
      <c r="AW23" s="105" t="e">
        <f t="shared" si="34"/>
        <v>#N/A</v>
      </c>
      <c r="AX23" s="105" t="e">
        <f t="shared" si="35"/>
        <v>#N/A</v>
      </c>
      <c r="AY23" s="105" t="e">
        <f t="shared" si="36"/>
        <v>#N/A</v>
      </c>
      <c r="AZ23" s="105" t="e">
        <f t="shared" si="37"/>
        <v>#N/A</v>
      </c>
      <c r="BA23" s="105" t="e">
        <f t="shared" si="38"/>
        <v>#N/A</v>
      </c>
      <c r="BB23" s="105" t="e">
        <f t="shared" si="39"/>
        <v>#N/A</v>
      </c>
      <c r="BC23" s="105" t="e">
        <f t="shared" si="40"/>
        <v>#N/A</v>
      </c>
      <c r="BD23" s="105" t="e">
        <f t="shared" si="41"/>
        <v>#N/A</v>
      </c>
      <c r="BE23" s="105" t="e">
        <f t="shared" si="42"/>
        <v>#N/A</v>
      </c>
      <c r="BF23" s="20">
        <f t="shared" si="43"/>
        <v>0</v>
      </c>
      <c r="BG23"/>
      <c r="BH23" s="76">
        <f t="shared" si="44"/>
        <v>0</v>
      </c>
      <c r="BI23" s="77">
        <f t="shared" si="45"/>
        <v>0</v>
      </c>
    </row>
    <row r="24" spans="2:61" ht="15" customHeight="1" x14ac:dyDescent="0.25">
      <c r="B24" s="28">
        <v>84</v>
      </c>
      <c r="C24" s="31"/>
      <c r="D24" s="7"/>
      <c r="E24" s="8"/>
      <c r="F24" s="8"/>
      <c r="G24" s="8"/>
      <c r="H24" s="8"/>
      <c r="I24" s="5"/>
      <c r="J24" s="10">
        <v>0</v>
      </c>
      <c r="K24" s="9"/>
      <c r="L24" s="10">
        <v>0</v>
      </c>
      <c r="M24" s="12">
        <f t="shared" si="0"/>
        <v>0</v>
      </c>
      <c r="N24" s="15" t="str">
        <f t="shared" si="1"/>
        <v/>
      </c>
      <c r="O24" s="55"/>
      <c r="P24" s="2"/>
      <c r="Q24" s="19" t="e">
        <f t="shared" si="2"/>
        <v>#N/A</v>
      </c>
      <c r="R24" s="1" t="e">
        <f t="shared" si="3"/>
        <v>#N/A</v>
      </c>
      <c r="S24" s="1" t="e">
        <f t="shared" si="4"/>
        <v>#N/A</v>
      </c>
      <c r="T24" s="1" t="e">
        <f t="shared" si="5"/>
        <v>#N/A</v>
      </c>
      <c r="U24" s="1" t="e">
        <f t="shared" si="6"/>
        <v>#N/A</v>
      </c>
      <c r="V24" s="1" t="e">
        <f t="shared" si="7"/>
        <v>#N/A</v>
      </c>
      <c r="W24" s="1" t="e">
        <f t="shared" si="8"/>
        <v>#N/A</v>
      </c>
      <c r="X24" s="1" t="e">
        <f t="shared" si="9"/>
        <v>#N/A</v>
      </c>
      <c r="Y24" s="19" t="e">
        <f t="shared" si="10"/>
        <v>#N/A</v>
      </c>
      <c r="Z24" s="1" t="e">
        <f t="shared" si="11"/>
        <v>#N/A</v>
      </c>
      <c r="AA24" s="1" t="e">
        <f t="shared" si="12"/>
        <v>#N/A</v>
      </c>
      <c r="AB24" s="1" t="e">
        <f t="shared" si="13"/>
        <v>#N/A</v>
      </c>
      <c r="AC24" s="1" t="e">
        <f t="shared" si="14"/>
        <v>#N/A</v>
      </c>
      <c r="AD24" s="1" t="e">
        <f t="shared" si="15"/>
        <v>#N/A</v>
      </c>
      <c r="AE24" s="1" t="e">
        <f t="shared" si="16"/>
        <v>#N/A</v>
      </c>
      <c r="AF24" s="1" t="e">
        <f t="shared" si="17"/>
        <v>#N/A</v>
      </c>
      <c r="AG24" s="1" t="e">
        <f t="shared" si="18"/>
        <v>#N/A</v>
      </c>
      <c r="AH24" s="1" t="e">
        <f t="shared" si="19"/>
        <v>#N/A</v>
      </c>
      <c r="AI24" s="1" t="e">
        <f t="shared" si="20"/>
        <v>#N/A</v>
      </c>
      <c r="AJ24" s="105" t="e">
        <f t="shared" si="21"/>
        <v>#N/A</v>
      </c>
      <c r="AK24" s="105" t="e">
        <f t="shared" si="22"/>
        <v>#N/A</v>
      </c>
      <c r="AL24" s="105" t="e">
        <f t="shared" si="23"/>
        <v>#N/A</v>
      </c>
      <c r="AM24" s="105" t="e">
        <f t="shared" si="24"/>
        <v>#N/A</v>
      </c>
      <c r="AN24" s="105" t="e">
        <f t="shared" si="25"/>
        <v>#N/A</v>
      </c>
      <c r="AO24" s="105" t="e">
        <f t="shared" si="26"/>
        <v>#NAME?</v>
      </c>
      <c r="AP24" s="105" t="e">
        <f t="shared" si="27"/>
        <v>#N/A</v>
      </c>
      <c r="AQ24" s="105" t="e">
        <f t="shared" si="28"/>
        <v>#N/A</v>
      </c>
      <c r="AR24" s="105" t="e">
        <f t="shared" si="29"/>
        <v>#N/A</v>
      </c>
      <c r="AS24" s="105" t="e">
        <f t="shared" si="30"/>
        <v>#N/A</v>
      </c>
      <c r="AT24" s="105" t="e">
        <f t="shared" si="31"/>
        <v>#N/A</v>
      </c>
      <c r="AU24" s="105" t="e">
        <f t="shared" si="32"/>
        <v>#N/A</v>
      </c>
      <c r="AV24" s="105" t="e">
        <f t="shared" si="33"/>
        <v>#N/A</v>
      </c>
      <c r="AW24" s="105" t="e">
        <f t="shared" si="34"/>
        <v>#N/A</v>
      </c>
      <c r="AX24" s="105" t="e">
        <f t="shared" si="35"/>
        <v>#N/A</v>
      </c>
      <c r="AY24" s="105" t="e">
        <f t="shared" si="36"/>
        <v>#N/A</v>
      </c>
      <c r="AZ24" s="105" t="e">
        <f t="shared" si="37"/>
        <v>#N/A</v>
      </c>
      <c r="BA24" s="105" t="e">
        <f t="shared" si="38"/>
        <v>#N/A</v>
      </c>
      <c r="BB24" s="105" t="e">
        <f t="shared" si="39"/>
        <v>#N/A</v>
      </c>
      <c r="BC24" s="105" t="e">
        <f t="shared" si="40"/>
        <v>#N/A</v>
      </c>
      <c r="BD24" s="105" t="e">
        <f t="shared" si="41"/>
        <v>#N/A</v>
      </c>
      <c r="BE24" s="105" t="e">
        <f t="shared" si="42"/>
        <v>#N/A</v>
      </c>
      <c r="BF24" s="20">
        <f t="shared" si="43"/>
        <v>0</v>
      </c>
      <c r="BG24"/>
      <c r="BH24" s="76">
        <f t="shared" si="44"/>
        <v>0</v>
      </c>
      <c r="BI24" s="77">
        <f t="shared" si="45"/>
        <v>0</v>
      </c>
    </row>
    <row r="25" spans="2:61" ht="15" customHeight="1" x14ac:dyDescent="0.25">
      <c r="B25" s="28">
        <v>85</v>
      </c>
      <c r="C25" s="31"/>
      <c r="D25" s="7"/>
      <c r="E25" s="8"/>
      <c r="F25" s="8"/>
      <c r="G25" s="8"/>
      <c r="H25" s="8"/>
      <c r="I25" s="5"/>
      <c r="J25" s="10">
        <v>0</v>
      </c>
      <c r="K25" s="9"/>
      <c r="L25" s="10">
        <v>0</v>
      </c>
      <c r="M25" s="12">
        <f t="shared" si="0"/>
        <v>0</v>
      </c>
      <c r="N25" s="15" t="str">
        <f t="shared" si="1"/>
        <v/>
      </c>
      <c r="O25" s="55"/>
      <c r="P25" s="2"/>
      <c r="Q25" s="19" t="e">
        <f t="shared" si="2"/>
        <v>#N/A</v>
      </c>
      <c r="R25" s="1" t="e">
        <f t="shared" si="3"/>
        <v>#N/A</v>
      </c>
      <c r="S25" s="1" t="e">
        <f t="shared" si="4"/>
        <v>#N/A</v>
      </c>
      <c r="T25" s="1" t="e">
        <f t="shared" si="5"/>
        <v>#N/A</v>
      </c>
      <c r="U25" s="1" t="e">
        <f t="shared" si="6"/>
        <v>#N/A</v>
      </c>
      <c r="V25" s="1" t="e">
        <f t="shared" si="7"/>
        <v>#N/A</v>
      </c>
      <c r="W25" s="1" t="e">
        <f t="shared" si="8"/>
        <v>#N/A</v>
      </c>
      <c r="X25" s="1" t="e">
        <f t="shared" si="9"/>
        <v>#N/A</v>
      </c>
      <c r="Y25" s="19" t="e">
        <f t="shared" si="10"/>
        <v>#N/A</v>
      </c>
      <c r="Z25" s="1" t="e">
        <f t="shared" si="11"/>
        <v>#N/A</v>
      </c>
      <c r="AA25" s="1" t="e">
        <f t="shared" si="12"/>
        <v>#N/A</v>
      </c>
      <c r="AB25" s="1" t="e">
        <f t="shared" si="13"/>
        <v>#N/A</v>
      </c>
      <c r="AC25" s="1" t="e">
        <f t="shared" si="14"/>
        <v>#N/A</v>
      </c>
      <c r="AD25" s="1" t="e">
        <f t="shared" si="15"/>
        <v>#N/A</v>
      </c>
      <c r="AE25" s="1" t="e">
        <f t="shared" si="16"/>
        <v>#N/A</v>
      </c>
      <c r="AF25" s="1" t="e">
        <f t="shared" si="17"/>
        <v>#N/A</v>
      </c>
      <c r="AG25" s="1" t="e">
        <f t="shared" si="18"/>
        <v>#N/A</v>
      </c>
      <c r="AH25" s="1" t="e">
        <f t="shared" si="19"/>
        <v>#N/A</v>
      </c>
      <c r="AI25" s="1" t="e">
        <f t="shared" si="20"/>
        <v>#N/A</v>
      </c>
      <c r="AJ25" s="105" t="e">
        <f t="shared" si="21"/>
        <v>#N/A</v>
      </c>
      <c r="AK25" s="105" t="e">
        <f t="shared" si="22"/>
        <v>#N/A</v>
      </c>
      <c r="AL25" s="105" t="e">
        <f t="shared" si="23"/>
        <v>#N/A</v>
      </c>
      <c r="AM25" s="105" t="e">
        <f t="shared" si="24"/>
        <v>#N/A</v>
      </c>
      <c r="AN25" s="105" t="e">
        <f t="shared" si="25"/>
        <v>#N/A</v>
      </c>
      <c r="AO25" s="105" t="e">
        <f t="shared" si="26"/>
        <v>#NAME?</v>
      </c>
      <c r="AP25" s="105" t="e">
        <f t="shared" si="27"/>
        <v>#N/A</v>
      </c>
      <c r="AQ25" s="105" t="e">
        <f t="shared" si="28"/>
        <v>#N/A</v>
      </c>
      <c r="AR25" s="105" t="e">
        <f t="shared" si="29"/>
        <v>#N/A</v>
      </c>
      <c r="AS25" s="105" t="e">
        <f t="shared" si="30"/>
        <v>#N/A</v>
      </c>
      <c r="AT25" s="105" t="e">
        <f t="shared" si="31"/>
        <v>#N/A</v>
      </c>
      <c r="AU25" s="105" t="e">
        <f t="shared" si="32"/>
        <v>#N/A</v>
      </c>
      <c r="AV25" s="105" t="e">
        <f t="shared" si="33"/>
        <v>#N/A</v>
      </c>
      <c r="AW25" s="105" t="e">
        <f t="shared" si="34"/>
        <v>#N/A</v>
      </c>
      <c r="AX25" s="105" t="e">
        <f t="shared" si="35"/>
        <v>#N/A</v>
      </c>
      <c r="AY25" s="105" t="e">
        <f t="shared" si="36"/>
        <v>#N/A</v>
      </c>
      <c r="AZ25" s="105" t="e">
        <f t="shared" si="37"/>
        <v>#N/A</v>
      </c>
      <c r="BA25" s="105" t="e">
        <f t="shared" si="38"/>
        <v>#N/A</v>
      </c>
      <c r="BB25" s="105" t="e">
        <f t="shared" si="39"/>
        <v>#N/A</v>
      </c>
      <c r="BC25" s="105" t="e">
        <f t="shared" si="40"/>
        <v>#N/A</v>
      </c>
      <c r="BD25" s="105" t="e">
        <f t="shared" si="41"/>
        <v>#N/A</v>
      </c>
      <c r="BE25" s="105" t="e">
        <f t="shared" si="42"/>
        <v>#N/A</v>
      </c>
      <c r="BF25" s="20">
        <f t="shared" si="43"/>
        <v>0</v>
      </c>
      <c r="BG25"/>
      <c r="BH25" s="76">
        <f t="shared" si="44"/>
        <v>0</v>
      </c>
      <c r="BI25" s="77">
        <f t="shared" si="45"/>
        <v>0</v>
      </c>
    </row>
    <row r="26" spans="2:61" ht="15" customHeight="1" x14ac:dyDescent="0.25">
      <c r="B26" s="28">
        <v>86</v>
      </c>
      <c r="C26" s="31"/>
      <c r="D26" s="7"/>
      <c r="E26" s="8"/>
      <c r="F26" s="8"/>
      <c r="G26" s="8"/>
      <c r="H26" s="8"/>
      <c r="I26" s="5"/>
      <c r="J26" s="10">
        <v>0</v>
      </c>
      <c r="K26" s="9"/>
      <c r="L26" s="10">
        <v>0</v>
      </c>
      <c r="M26" s="12">
        <f t="shared" si="0"/>
        <v>0</v>
      </c>
      <c r="N26" s="15" t="str">
        <f t="shared" si="1"/>
        <v/>
      </c>
      <c r="O26" s="55"/>
      <c r="P26" s="2"/>
      <c r="Q26" s="19" t="e">
        <f t="shared" si="2"/>
        <v>#N/A</v>
      </c>
      <c r="R26" s="1" t="e">
        <f t="shared" si="3"/>
        <v>#N/A</v>
      </c>
      <c r="S26" s="1" t="e">
        <f t="shared" si="4"/>
        <v>#N/A</v>
      </c>
      <c r="T26" s="1" t="e">
        <f t="shared" si="5"/>
        <v>#N/A</v>
      </c>
      <c r="U26" s="1" t="e">
        <f t="shared" si="6"/>
        <v>#N/A</v>
      </c>
      <c r="V26" s="1" t="e">
        <f t="shared" si="7"/>
        <v>#N/A</v>
      </c>
      <c r="W26" s="1" t="e">
        <f t="shared" si="8"/>
        <v>#N/A</v>
      </c>
      <c r="X26" s="1" t="e">
        <f t="shared" si="9"/>
        <v>#N/A</v>
      </c>
      <c r="Y26" s="19" t="e">
        <f t="shared" si="10"/>
        <v>#N/A</v>
      </c>
      <c r="Z26" s="1" t="e">
        <f t="shared" si="11"/>
        <v>#N/A</v>
      </c>
      <c r="AA26" s="1" t="e">
        <f t="shared" si="12"/>
        <v>#N/A</v>
      </c>
      <c r="AB26" s="1" t="e">
        <f t="shared" si="13"/>
        <v>#N/A</v>
      </c>
      <c r="AC26" s="1" t="e">
        <f t="shared" si="14"/>
        <v>#N/A</v>
      </c>
      <c r="AD26" s="1" t="e">
        <f t="shared" si="15"/>
        <v>#N/A</v>
      </c>
      <c r="AE26" s="1" t="e">
        <f t="shared" si="16"/>
        <v>#N/A</v>
      </c>
      <c r="AF26" s="1" t="e">
        <f t="shared" si="17"/>
        <v>#N/A</v>
      </c>
      <c r="AG26" s="1" t="e">
        <f t="shared" si="18"/>
        <v>#N/A</v>
      </c>
      <c r="AH26" s="1" t="e">
        <f t="shared" si="19"/>
        <v>#N/A</v>
      </c>
      <c r="AI26" s="1" t="e">
        <f t="shared" si="20"/>
        <v>#N/A</v>
      </c>
      <c r="AJ26" s="105" t="e">
        <f t="shared" si="21"/>
        <v>#N/A</v>
      </c>
      <c r="AK26" s="105" t="e">
        <f t="shared" si="22"/>
        <v>#N/A</v>
      </c>
      <c r="AL26" s="105" t="e">
        <f t="shared" si="23"/>
        <v>#N/A</v>
      </c>
      <c r="AM26" s="105" t="e">
        <f t="shared" si="24"/>
        <v>#N/A</v>
      </c>
      <c r="AN26" s="105" t="e">
        <f t="shared" si="25"/>
        <v>#N/A</v>
      </c>
      <c r="AO26" s="105" t="e">
        <f t="shared" si="26"/>
        <v>#NAME?</v>
      </c>
      <c r="AP26" s="105" t="e">
        <f t="shared" si="27"/>
        <v>#N/A</v>
      </c>
      <c r="AQ26" s="105" t="e">
        <f t="shared" si="28"/>
        <v>#N/A</v>
      </c>
      <c r="AR26" s="105" t="e">
        <f t="shared" si="29"/>
        <v>#N/A</v>
      </c>
      <c r="AS26" s="105" t="e">
        <f t="shared" si="30"/>
        <v>#N/A</v>
      </c>
      <c r="AT26" s="105" t="e">
        <f t="shared" si="31"/>
        <v>#N/A</v>
      </c>
      <c r="AU26" s="105" t="e">
        <f t="shared" si="32"/>
        <v>#N/A</v>
      </c>
      <c r="AV26" s="105" t="e">
        <f t="shared" si="33"/>
        <v>#N/A</v>
      </c>
      <c r="AW26" s="105" t="e">
        <f t="shared" si="34"/>
        <v>#N/A</v>
      </c>
      <c r="AX26" s="105" t="e">
        <f t="shared" si="35"/>
        <v>#N/A</v>
      </c>
      <c r="AY26" s="105" t="e">
        <f t="shared" si="36"/>
        <v>#N/A</v>
      </c>
      <c r="AZ26" s="105" t="e">
        <f t="shared" si="37"/>
        <v>#N/A</v>
      </c>
      <c r="BA26" s="105" t="e">
        <f t="shared" si="38"/>
        <v>#N/A</v>
      </c>
      <c r="BB26" s="105" t="e">
        <f t="shared" si="39"/>
        <v>#N/A</v>
      </c>
      <c r="BC26" s="105" t="e">
        <f t="shared" si="40"/>
        <v>#N/A</v>
      </c>
      <c r="BD26" s="105" t="e">
        <f t="shared" si="41"/>
        <v>#N/A</v>
      </c>
      <c r="BE26" s="105" t="e">
        <f t="shared" si="42"/>
        <v>#N/A</v>
      </c>
      <c r="BF26" s="20">
        <f t="shared" si="43"/>
        <v>0</v>
      </c>
      <c r="BG26"/>
      <c r="BH26" s="76">
        <f t="shared" si="44"/>
        <v>0</v>
      </c>
      <c r="BI26" s="77">
        <f t="shared" si="45"/>
        <v>0</v>
      </c>
    </row>
    <row r="27" spans="2:61" ht="15" customHeight="1" x14ac:dyDescent="0.25">
      <c r="B27" s="28">
        <v>87</v>
      </c>
      <c r="C27" s="31"/>
      <c r="D27" s="7"/>
      <c r="E27" s="8"/>
      <c r="F27" s="8"/>
      <c r="G27" s="8"/>
      <c r="H27" s="8"/>
      <c r="I27" s="5"/>
      <c r="J27" s="10">
        <v>0</v>
      </c>
      <c r="K27" s="9"/>
      <c r="L27" s="10">
        <v>0</v>
      </c>
      <c r="M27" s="12">
        <f t="shared" si="0"/>
        <v>0</v>
      </c>
      <c r="N27" s="15" t="str">
        <f t="shared" si="1"/>
        <v/>
      </c>
      <c r="O27" s="55"/>
      <c r="P27" s="2"/>
      <c r="Q27" s="19" t="e">
        <f t="shared" si="2"/>
        <v>#N/A</v>
      </c>
      <c r="R27" s="1" t="e">
        <f t="shared" si="3"/>
        <v>#N/A</v>
      </c>
      <c r="S27" s="1" t="e">
        <f t="shared" si="4"/>
        <v>#N/A</v>
      </c>
      <c r="T27" s="1" t="e">
        <f t="shared" si="5"/>
        <v>#N/A</v>
      </c>
      <c r="U27" s="1" t="e">
        <f t="shared" si="6"/>
        <v>#N/A</v>
      </c>
      <c r="V27" s="1" t="e">
        <f t="shared" si="7"/>
        <v>#N/A</v>
      </c>
      <c r="W27" s="1" t="e">
        <f t="shared" si="8"/>
        <v>#N/A</v>
      </c>
      <c r="X27" s="1" t="e">
        <f t="shared" si="9"/>
        <v>#N/A</v>
      </c>
      <c r="Y27" s="19" t="e">
        <f t="shared" si="10"/>
        <v>#N/A</v>
      </c>
      <c r="Z27" s="1" t="e">
        <f t="shared" si="11"/>
        <v>#N/A</v>
      </c>
      <c r="AA27" s="1" t="e">
        <f t="shared" si="12"/>
        <v>#N/A</v>
      </c>
      <c r="AB27" s="1" t="e">
        <f t="shared" si="13"/>
        <v>#N/A</v>
      </c>
      <c r="AC27" s="1" t="e">
        <f t="shared" si="14"/>
        <v>#N/A</v>
      </c>
      <c r="AD27" s="1" t="e">
        <f t="shared" si="15"/>
        <v>#N/A</v>
      </c>
      <c r="AE27" s="1" t="e">
        <f t="shared" si="16"/>
        <v>#N/A</v>
      </c>
      <c r="AF27" s="1" t="e">
        <f t="shared" si="17"/>
        <v>#N/A</v>
      </c>
      <c r="AG27" s="1" t="e">
        <f t="shared" si="18"/>
        <v>#N/A</v>
      </c>
      <c r="AH27" s="1" t="e">
        <f t="shared" si="19"/>
        <v>#N/A</v>
      </c>
      <c r="AI27" s="1" t="e">
        <f t="shared" si="20"/>
        <v>#N/A</v>
      </c>
      <c r="AJ27" s="105" t="e">
        <f t="shared" si="21"/>
        <v>#N/A</v>
      </c>
      <c r="AK27" s="105" t="e">
        <f t="shared" si="22"/>
        <v>#N/A</v>
      </c>
      <c r="AL27" s="105" t="e">
        <f t="shared" si="23"/>
        <v>#N/A</v>
      </c>
      <c r="AM27" s="105" t="e">
        <f t="shared" si="24"/>
        <v>#N/A</v>
      </c>
      <c r="AN27" s="105" t="e">
        <f t="shared" si="25"/>
        <v>#N/A</v>
      </c>
      <c r="AO27" s="105" t="e">
        <f t="shared" si="26"/>
        <v>#NAME?</v>
      </c>
      <c r="AP27" s="105" t="e">
        <f t="shared" si="27"/>
        <v>#N/A</v>
      </c>
      <c r="AQ27" s="105" t="e">
        <f t="shared" si="28"/>
        <v>#N/A</v>
      </c>
      <c r="AR27" s="105" t="e">
        <f t="shared" si="29"/>
        <v>#N/A</v>
      </c>
      <c r="AS27" s="105" t="e">
        <f t="shared" si="30"/>
        <v>#N/A</v>
      </c>
      <c r="AT27" s="105" t="e">
        <f t="shared" si="31"/>
        <v>#N/A</v>
      </c>
      <c r="AU27" s="105" t="e">
        <f t="shared" si="32"/>
        <v>#N/A</v>
      </c>
      <c r="AV27" s="105" t="e">
        <f t="shared" si="33"/>
        <v>#N/A</v>
      </c>
      <c r="AW27" s="105" t="e">
        <f t="shared" si="34"/>
        <v>#N/A</v>
      </c>
      <c r="AX27" s="105" t="e">
        <f t="shared" si="35"/>
        <v>#N/A</v>
      </c>
      <c r="AY27" s="105" t="e">
        <f t="shared" si="36"/>
        <v>#N/A</v>
      </c>
      <c r="AZ27" s="105" t="e">
        <f t="shared" si="37"/>
        <v>#N/A</v>
      </c>
      <c r="BA27" s="105" t="e">
        <f t="shared" si="38"/>
        <v>#N/A</v>
      </c>
      <c r="BB27" s="105" t="e">
        <f t="shared" si="39"/>
        <v>#N/A</v>
      </c>
      <c r="BC27" s="105" t="e">
        <f t="shared" si="40"/>
        <v>#N/A</v>
      </c>
      <c r="BD27" s="105" t="e">
        <f t="shared" si="41"/>
        <v>#N/A</v>
      </c>
      <c r="BE27" s="105" t="e">
        <f t="shared" si="42"/>
        <v>#N/A</v>
      </c>
      <c r="BF27" s="20">
        <f t="shared" si="43"/>
        <v>0</v>
      </c>
      <c r="BG27"/>
      <c r="BH27" s="76">
        <f t="shared" si="44"/>
        <v>0</v>
      </c>
      <c r="BI27" s="77">
        <f t="shared" si="45"/>
        <v>0</v>
      </c>
    </row>
    <row r="28" spans="2:61" ht="15" customHeight="1" x14ac:dyDescent="0.25">
      <c r="B28" s="28">
        <v>88</v>
      </c>
      <c r="C28" s="31"/>
      <c r="D28" s="7"/>
      <c r="E28" s="8"/>
      <c r="F28" s="8"/>
      <c r="G28" s="8"/>
      <c r="H28" s="8"/>
      <c r="I28" s="5"/>
      <c r="J28" s="10">
        <v>0</v>
      </c>
      <c r="K28" s="9"/>
      <c r="L28" s="10">
        <v>0</v>
      </c>
      <c r="M28" s="12">
        <f t="shared" si="0"/>
        <v>0</v>
      </c>
      <c r="N28" s="15" t="str">
        <f t="shared" si="1"/>
        <v/>
      </c>
      <c r="O28" s="55"/>
      <c r="P28" s="2"/>
      <c r="Q28" s="19" t="e">
        <f t="shared" si="2"/>
        <v>#N/A</v>
      </c>
      <c r="R28" s="1" t="e">
        <f t="shared" si="3"/>
        <v>#N/A</v>
      </c>
      <c r="S28" s="1" t="e">
        <f t="shared" si="4"/>
        <v>#N/A</v>
      </c>
      <c r="T28" s="1" t="e">
        <f t="shared" si="5"/>
        <v>#N/A</v>
      </c>
      <c r="U28" s="1" t="e">
        <f t="shared" si="6"/>
        <v>#N/A</v>
      </c>
      <c r="V28" s="1" t="e">
        <f t="shared" si="7"/>
        <v>#N/A</v>
      </c>
      <c r="W28" s="1" t="e">
        <f t="shared" si="8"/>
        <v>#N/A</v>
      </c>
      <c r="X28" s="1" t="e">
        <f t="shared" si="9"/>
        <v>#N/A</v>
      </c>
      <c r="Y28" s="19" t="e">
        <f t="shared" si="10"/>
        <v>#N/A</v>
      </c>
      <c r="Z28" s="1" t="e">
        <f t="shared" si="11"/>
        <v>#N/A</v>
      </c>
      <c r="AA28" s="1" t="e">
        <f t="shared" si="12"/>
        <v>#N/A</v>
      </c>
      <c r="AB28" s="1" t="e">
        <f t="shared" si="13"/>
        <v>#N/A</v>
      </c>
      <c r="AC28" s="1" t="e">
        <f t="shared" si="14"/>
        <v>#N/A</v>
      </c>
      <c r="AD28" s="1" t="e">
        <f t="shared" si="15"/>
        <v>#N/A</v>
      </c>
      <c r="AE28" s="1" t="e">
        <f t="shared" si="16"/>
        <v>#N/A</v>
      </c>
      <c r="AF28" s="1" t="e">
        <f t="shared" si="17"/>
        <v>#N/A</v>
      </c>
      <c r="AG28" s="1" t="e">
        <f t="shared" si="18"/>
        <v>#N/A</v>
      </c>
      <c r="AH28" s="1" t="e">
        <f t="shared" si="19"/>
        <v>#N/A</v>
      </c>
      <c r="AI28" s="1" t="e">
        <f t="shared" si="20"/>
        <v>#N/A</v>
      </c>
      <c r="AJ28" s="105" t="e">
        <f t="shared" si="21"/>
        <v>#N/A</v>
      </c>
      <c r="AK28" s="105" t="e">
        <f t="shared" si="22"/>
        <v>#N/A</v>
      </c>
      <c r="AL28" s="105" t="e">
        <f t="shared" si="23"/>
        <v>#N/A</v>
      </c>
      <c r="AM28" s="105" t="e">
        <f t="shared" si="24"/>
        <v>#N/A</v>
      </c>
      <c r="AN28" s="105" t="e">
        <f t="shared" si="25"/>
        <v>#N/A</v>
      </c>
      <c r="AO28" s="105" t="e">
        <f t="shared" si="26"/>
        <v>#NAME?</v>
      </c>
      <c r="AP28" s="105" t="e">
        <f t="shared" si="27"/>
        <v>#N/A</v>
      </c>
      <c r="AQ28" s="105" t="e">
        <f t="shared" si="28"/>
        <v>#N/A</v>
      </c>
      <c r="AR28" s="105" t="e">
        <f t="shared" si="29"/>
        <v>#N/A</v>
      </c>
      <c r="AS28" s="105" t="e">
        <f t="shared" si="30"/>
        <v>#N/A</v>
      </c>
      <c r="AT28" s="105" t="e">
        <f t="shared" si="31"/>
        <v>#N/A</v>
      </c>
      <c r="AU28" s="105" t="e">
        <f t="shared" si="32"/>
        <v>#N/A</v>
      </c>
      <c r="AV28" s="105" t="e">
        <f t="shared" si="33"/>
        <v>#N/A</v>
      </c>
      <c r="AW28" s="105" t="e">
        <f t="shared" si="34"/>
        <v>#N/A</v>
      </c>
      <c r="AX28" s="105" t="e">
        <f t="shared" si="35"/>
        <v>#N/A</v>
      </c>
      <c r="AY28" s="105" t="e">
        <f t="shared" si="36"/>
        <v>#N/A</v>
      </c>
      <c r="AZ28" s="105" t="e">
        <f t="shared" si="37"/>
        <v>#N/A</v>
      </c>
      <c r="BA28" s="105" t="e">
        <f t="shared" si="38"/>
        <v>#N/A</v>
      </c>
      <c r="BB28" s="105" t="e">
        <f t="shared" si="39"/>
        <v>#N/A</v>
      </c>
      <c r="BC28" s="105" t="e">
        <f t="shared" si="40"/>
        <v>#N/A</v>
      </c>
      <c r="BD28" s="105" t="e">
        <f t="shared" si="41"/>
        <v>#N/A</v>
      </c>
      <c r="BE28" s="105" t="e">
        <f t="shared" si="42"/>
        <v>#N/A</v>
      </c>
      <c r="BF28" s="20">
        <f t="shared" si="43"/>
        <v>0</v>
      </c>
      <c r="BG28"/>
      <c r="BH28" s="76">
        <f t="shared" si="44"/>
        <v>0</v>
      </c>
      <c r="BI28" s="77">
        <f t="shared" si="45"/>
        <v>0</v>
      </c>
    </row>
    <row r="29" spans="2:61" ht="15" customHeight="1" x14ac:dyDescent="0.25">
      <c r="B29" s="28">
        <v>89</v>
      </c>
      <c r="C29" s="31"/>
      <c r="D29" s="7"/>
      <c r="E29" s="8"/>
      <c r="F29" s="8"/>
      <c r="G29" s="8"/>
      <c r="H29" s="8"/>
      <c r="I29" s="5"/>
      <c r="J29" s="10">
        <v>0</v>
      </c>
      <c r="K29" s="9"/>
      <c r="L29" s="10">
        <v>0</v>
      </c>
      <c r="M29" s="12">
        <f t="shared" si="0"/>
        <v>0</v>
      </c>
      <c r="N29" s="15" t="str">
        <f t="shared" si="1"/>
        <v/>
      </c>
      <c r="O29" s="55"/>
      <c r="P29" s="2"/>
      <c r="Q29" s="19" t="e">
        <f t="shared" si="2"/>
        <v>#N/A</v>
      </c>
      <c r="R29" s="1" t="e">
        <f t="shared" si="3"/>
        <v>#N/A</v>
      </c>
      <c r="S29" s="1" t="e">
        <f t="shared" si="4"/>
        <v>#N/A</v>
      </c>
      <c r="T29" s="1" t="e">
        <f t="shared" si="5"/>
        <v>#N/A</v>
      </c>
      <c r="U29" s="1" t="e">
        <f t="shared" si="6"/>
        <v>#N/A</v>
      </c>
      <c r="V29" s="1" t="e">
        <f t="shared" si="7"/>
        <v>#N/A</v>
      </c>
      <c r="W29" s="1" t="e">
        <f t="shared" si="8"/>
        <v>#N/A</v>
      </c>
      <c r="X29" s="1" t="e">
        <f t="shared" si="9"/>
        <v>#N/A</v>
      </c>
      <c r="Y29" s="19" t="e">
        <f t="shared" si="10"/>
        <v>#N/A</v>
      </c>
      <c r="Z29" s="1" t="e">
        <f t="shared" si="11"/>
        <v>#N/A</v>
      </c>
      <c r="AA29" s="1" t="e">
        <f t="shared" si="12"/>
        <v>#N/A</v>
      </c>
      <c r="AB29" s="1" t="e">
        <f t="shared" si="13"/>
        <v>#N/A</v>
      </c>
      <c r="AC29" s="1" t="e">
        <f t="shared" si="14"/>
        <v>#N/A</v>
      </c>
      <c r="AD29" s="1" t="e">
        <f t="shared" si="15"/>
        <v>#N/A</v>
      </c>
      <c r="AE29" s="1" t="e">
        <f t="shared" si="16"/>
        <v>#N/A</v>
      </c>
      <c r="AF29" s="1" t="e">
        <f t="shared" si="17"/>
        <v>#N/A</v>
      </c>
      <c r="AG29" s="1" t="e">
        <f t="shared" si="18"/>
        <v>#N/A</v>
      </c>
      <c r="AH29" s="1" t="e">
        <f t="shared" si="19"/>
        <v>#N/A</v>
      </c>
      <c r="AI29" s="1" t="e">
        <f t="shared" si="20"/>
        <v>#N/A</v>
      </c>
      <c r="AJ29" s="105" t="e">
        <f t="shared" si="21"/>
        <v>#N/A</v>
      </c>
      <c r="AK29" s="105" t="e">
        <f t="shared" si="22"/>
        <v>#N/A</v>
      </c>
      <c r="AL29" s="105" t="e">
        <f t="shared" si="23"/>
        <v>#N/A</v>
      </c>
      <c r="AM29" s="105" t="e">
        <f t="shared" si="24"/>
        <v>#N/A</v>
      </c>
      <c r="AN29" s="105" t="e">
        <f t="shared" si="25"/>
        <v>#N/A</v>
      </c>
      <c r="AO29" s="105" t="e">
        <f t="shared" si="26"/>
        <v>#NAME?</v>
      </c>
      <c r="AP29" s="105" t="e">
        <f t="shared" si="27"/>
        <v>#N/A</v>
      </c>
      <c r="AQ29" s="105" t="e">
        <f t="shared" si="28"/>
        <v>#N/A</v>
      </c>
      <c r="AR29" s="105" t="e">
        <f t="shared" si="29"/>
        <v>#N/A</v>
      </c>
      <c r="AS29" s="105" t="e">
        <f t="shared" si="30"/>
        <v>#N/A</v>
      </c>
      <c r="AT29" s="105" t="e">
        <f t="shared" si="31"/>
        <v>#N/A</v>
      </c>
      <c r="AU29" s="105" t="e">
        <f t="shared" si="32"/>
        <v>#N/A</v>
      </c>
      <c r="AV29" s="105" t="e">
        <f t="shared" si="33"/>
        <v>#N/A</v>
      </c>
      <c r="AW29" s="105" t="e">
        <f t="shared" si="34"/>
        <v>#N/A</v>
      </c>
      <c r="AX29" s="105" t="e">
        <f t="shared" si="35"/>
        <v>#N/A</v>
      </c>
      <c r="AY29" s="105" t="e">
        <f t="shared" si="36"/>
        <v>#N/A</v>
      </c>
      <c r="AZ29" s="105" t="e">
        <f t="shared" si="37"/>
        <v>#N/A</v>
      </c>
      <c r="BA29" s="105" t="e">
        <f t="shared" si="38"/>
        <v>#N/A</v>
      </c>
      <c r="BB29" s="105" t="e">
        <f t="shared" si="39"/>
        <v>#N/A</v>
      </c>
      <c r="BC29" s="105" t="e">
        <f t="shared" si="40"/>
        <v>#N/A</v>
      </c>
      <c r="BD29" s="105" t="e">
        <f t="shared" si="41"/>
        <v>#N/A</v>
      </c>
      <c r="BE29" s="105" t="e">
        <f t="shared" si="42"/>
        <v>#N/A</v>
      </c>
      <c r="BF29" s="20">
        <f t="shared" si="43"/>
        <v>0</v>
      </c>
      <c r="BG29"/>
      <c r="BH29" s="76">
        <f t="shared" si="44"/>
        <v>0</v>
      </c>
      <c r="BI29" s="77">
        <f t="shared" si="45"/>
        <v>0</v>
      </c>
    </row>
    <row r="30" spans="2:61" ht="15" customHeight="1" x14ac:dyDescent="0.25">
      <c r="B30" s="28">
        <v>90</v>
      </c>
      <c r="C30" s="31"/>
      <c r="D30" s="7"/>
      <c r="E30" s="8"/>
      <c r="F30" s="8"/>
      <c r="G30" s="8"/>
      <c r="H30" s="8"/>
      <c r="I30" s="5"/>
      <c r="J30" s="10">
        <v>0</v>
      </c>
      <c r="K30" s="9"/>
      <c r="L30" s="10">
        <v>0</v>
      </c>
      <c r="M30" s="12">
        <f t="shared" si="0"/>
        <v>0</v>
      </c>
      <c r="N30" s="15" t="str">
        <f t="shared" si="1"/>
        <v/>
      </c>
      <c r="O30" s="55"/>
      <c r="P30" s="2"/>
      <c r="Q30" s="19" t="e">
        <f t="shared" si="2"/>
        <v>#N/A</v>
      </c>
      <c r="R30" s="1" t="e">
        <f t="shared" si="3"/>
        <v>#N/A</v>
      </c>
      <c r="S30" s="1" t="e">
        <f t="shared" si="4"/>
        <v>#N/A</v>
      </c>
      <c r="T30" s="1" t="e">
        <f t="shared" si="5"/>
        <v>#N/A</v>
      </c>
      <c r="U30" s="1" t="e">
        <f t="shared" si="6"/>
        <v>#N/A</v>
      </c>
      <c r="V30" s="1" t="e">
        <f t="shared" si="7"/>
        <v>#N/A</v>
      </c>
      <c r="W30" s="1" t="e">
        <f t="shared" si="8"/>
        <v>#N/A</v>
      </c>
      <c r="X30" s="1" t="e">
        <f t="shared" si="9"/>
        <v>#N/A</v>
      </c>
      <c r="Y30" s="19" t="e">
        <f t="shared" si="10"/>
        <v>#N/A</v>
      </c>
      <c r="Z30" s="1" t="e">
        <f t="shared" si="11"/>
        <v>#N/A</v>
      </c>
      <c r="AA30" s="1" t="e">
        <f t="shared" si="12"/>
        <v>#N/A</v>
      </c>
      <c r="AB30" s="1" t="e">
        <f t="shared" si="13"/>
        <v>#N/A</v>
      </c>
      <c r="AC30" s="1" t="e">
        <f t="shared" si="14"/>
        <v>#N/A</v>
      </c>
      <c r="AD30" s="1" t="e">
        <f t="shared" si="15"/>
        <v>#N/A</v>
      </c>
      <c r="AE30" s="1" t="e">
        <f t="shared" si="16"/>
        <v>#N/A</v>
      </c>
      <c r="AF30" s="1" t="e">
        <f t="shared" si="17"/>
        <v>#N/A</v>
      </c>
      <c r="AG30" s="1" t="e">
        <f t="shared" si="18"/>
        <v>#N/A</v>
      </c>
      <c r="AH30" s="1" t="e">
        <f t="shared" si="19"/>
        <v>#N/A</v>
      </c>
      <c r="AI30" s="1" t="e">
        <f t="shared" si="20"/>
        <v>#N/A</v>
      </c>
      <c r="AJ30" s="105" t="e">
        <f t="shared" si="21"/>
        <v>#N/A</v>
      </c>
      <c r="AK30" s="105" t="e">
        <f t="shared" si="22"/>
        <v>#N/A</v>
      </c>
      <c r="AL30" s="105" t="e">
        <f t="shared" si="23"/>
        <v>#N/A</v>
      </c>
      <c r="AM30" s="105" t="e">
        <f t="shared" si="24"/>
        <v>#N/A</v>
      </c>
      <c r="AN30" s="105" t="e">
        <f t="shared" si="25"/>
        <v>#N/A</v>
      </c>
      <c r="AO30" s="105" t="e">
        <f t="shared" si="26"/>
        <v>#NAME?</v>
      </c>
      <c r="AP30" s="105" t="e">
        <f t="shared" si="27"/>
        <v>#N/A</v>
      </c>
      <c r="AQ30" s="105" t="e">
        <f t="shared" si="28"/>
        <v>#N/A</v>
      </c>
      <c r="AR30" s="105" t="e">
        <f t="shared" si="29"/>
        <v>#N/A</v>
      </c>
      <c r="AS30" s="105" t="e">
        <f t="shared" si="30"/>
        <v>#N/A</v>
      </c>
      <c r="AT30" s="105" t="e">
        <f t="shared" si="31"/>
        <v>#N/A</v>
      </c>
      <c r="AU30" s="105" t="e">
        <f t="shared" si="32"/>
        <v>#N/A</v>
      </c>
      <c r="AV30" s="105" t="e">
        <f t="shared" si="33"/>
        <v>#N/A</v>
      </c>
      <c r="AW30" s="105" t="e">
        <f t="shared" si="34"/>
        <v>#N/A</v>
      </c>
      <c r="AX30" s="105" t="e">
        <f t="shared" si="35"/>
        <v>#N/A</v>
      </c>
      <c r="AY30" s="105" t="e">
        <f t="shared" si="36"/>
        <v>#N/A</v>
      </c>
      <c r="AZ30" s="105" t="e">
        <f t="shared" si="37"/>
        <v>#N/A</v>
      </c>
      <c r="BA30" s="105" t="e">
        <f t="shared" si="38"/>
        <v>#N/A</v>
      </c>
      <c r="BB30" s="105" t="e">
        <f t="shared" si="39"/>
        <v>#N/A</v>
      </c>
      <c r="BC30" s="105" t="e">
        <f t="shared" si="40"/>
        <v>#N/A</v>
      </c>
      <c r="BD30" s="105" t="e">
        <f t="shared" si="41"/>
        <v>#N/A</v>
      </c>
      <c r="BE30" s="105" t="e">
        <f t="shared" si="42"/>
        <v>#N/A</v>
      </c>
      <c r="BF30" s="20">
        <f t="shared" si="43"/>
        <v>0</v>
      </c>
      <c r="BG30"/>
      <c r="BH30" s="76">
        <f t="shared" si="44"/>
        <v>0</v>
      </c>
      <c r="BI30" s="77">
        <f t="shared" si="45"/>
        <v>0</v>
      </c>
    </row>
    <row r="31" spans="2:61" s="24" customFormat="1" ht="15" customHeight="1" x14ac:dyDescent="0.25">
      <c r="B31" s="28">
        <v>91</v>
      </c>
      <c r="C31" s="41"/>
      <c r="D31" s="42"/>
      <c r="E31" s="43"/>
      <c r="F31" s="43"/>
      <c r="G31" s="43"/>
      <c r="H31" s="43"/>
      <c r="I31" s="5"/>
      <c r="J31" s="45">
        <v>0</v>
      </c>
      <c r="K31" s="44"/>
      <c r="L31" s="45">
        <v>0</v>
      </c>
      <c r="M31" s="46">
        <f t="shared" si="0"/>
        <v>0</v>
      </c>
      <c r="N31" s="47" t="str">
        <f t="shared" si="1"/>
        <v/>
      </c>
      <c r="O31" s="71"/>
      <c r="Q31" s="19" t="e">
        <f t="shared" si="2"/>
        <v>#N/A</v>
      </c>
      <c r="R31" s="1" t="e">
        <f t="shared" si="3"/>
        <v>#N/A</v>
      </c>
      <c r="S31" s="1" t="e">
        <f t="shared" si="4"/>
        <v>#N/A</v>
      </c>
      <c r="T31" s="1" t="e">
        <f t="shared" si="5"/>
        <v>#N/A</v>
      </c>
      <c r="U31" s="1" t="e">
        <f t="shared" si="6"/>
        <v>#N/A</v>
      </c>
      <c r="V31" s="1" t="e">
        <f t="shared" si="7"/>
        <v>#N/A</v>
      </c>
      <c r="W31" s="1" t="e">
        <f t="shared" si="8"/>
        <v>#N/A</v>
      </c>
      <c r="X31" s="1" t="e">
        <f t="shared" si="9"/>
        <v>#N/A</v>
      </c>
      <c r="Y31" s="19" t="e">
        <f t="shared" si="10"/>
        <v>#N/A</v>
      </c>
      <c r="Z31" s="1" t="e">
        <f t="shared" si="11"/>
        <v>#N/A</v>
      </c>
      <c r="AA31" s="1" t="e">
        <f t="shared" si="12"/>
        <v>#N/A</v>
      </c>
      <c r="AB31" s="1" t="e">
        <f t="shared" si="13"/>
        <v>#N/A</v>
      </c>
      <c r="AC31" s="1" t="e">
        <f t="shared" si="14"/>
        <v>#N/A</v>
      </c>
      <c r="AD31" s="1" t="e">
        <f t="shared" si="15"/>
        <v>#N/A</v>
      </c>
      <c r="AE31" s="1" t="e">
        <f t="shared" si="16"/>
        <v>#N/A</v>
      </c>
      <c r="AF31" s="1" t="e">
        <f t="shared" si="17"/>
        <v>#N/A</v>
      </c>
      <c r="AG31" s="1" t="e">
        <f t="shared" si="18"/>
        <v>#N/A</v>
      </c>
      <c r="AH31" s="1" t="e">
        <f t="shared" si="19"/>
        <v>#N/A</v>
      </c>
      <c r="AI31" s="1" t="e">
        <f t="shared" si="20"/>
        <v>#N/A</v>
      </c>
      <c r="AJ31" s="105" t="e">
        <f t="shared" si="21"/>
        <v>#N/A</v>
      </c>
      <c r="AK31" s="105" t="e">
        <f t="shared" si="22"/>
        <v>#N/A</v>
      </c>
      <c r="AL31" s="105" t="e">
        <f t="shared" si="23"/>
        <v>#N/A</v>
      </c>
      <c r="AM31" s="105" t="e">
        <f t="shared" si="24"/>
        <v>#N/A</v>
      </c>
      <c r="AN31" s="105" t="e">
        <f t="shared" si="25"/>
        <v>#N/A</v>
      </c>
      <c r="AO31" s="105" t="e">
        <f t="shared" si="26"/>
        <v>#NAME?</v>
      </c>
      <c r="AP31" s="105" t="e">
        <f t="shared" si="27"/>
        <v>#N/A</v>
      </c>
      <c r="AQ31" s="105" t="e">
        <f t="shared" si="28"/>
        <v>#N/A</v>
      </c>
      <c r="AR31" s="105" t="e">
        <f t="shared" si="29"/>
        <v>#N/A</v>
      </c>
      <c r="AS31" s="105" t="e">
        <f t="shared" si="30"/>
        <v>#N/A</v>
      </c>
      <c r="AT31" s="105" t="e">
        <f t="shared" si="31"/>
        <v>#N/A</v>
      </c>
      <c r="AU31" s="105" t="e">
        <f t="shared" si="32"/>
        <v>#N/A</v>
      </c>
      <c r="AV31" s="105" t="e">
        <f t="shared" si="33"/>
        <v>#N/A</v>
      </c>
      <c r="AW31" s="105" t="e">
        <f t="shared" si="34"/>
        <v>#N/A</v>
      </c>
      <c r="AX31" s="105" t="e">
        <f t="shared" si="35"/>
        <v>#N/A</v>
      </c>
      <c r="AY31" s="105" t="e">
        <f t="shared" si="36"/>
        <v>#N/A</v>
      </c>
      <c r="AZ31" s="105" t="e">
        <f t="shared" si="37"/>
        <v>#N/A</v>
      </c>
      <c r="BA31" s="105" t="e">
        <f t="shared" si="38"/>
        <v>#N/A</v>
      </c>
      <c r="BB31" s="105" t="e">
        <f t="shared" si="39"/>
        <v>#N/A</v>
      </c>
      <c r="BC31" s="105" t="e">
        <f t="shared" si="40"/>
        <v>#N/A</v>
      </c>
      <c r="BD31" s="105" t="e">
        <f t="shared" si="41"/>
        <v>#N/A</v>
      </c>
      <c r="BE31" s="105" t="e">
        <f t="shared" si="42"/>
        <v>#N/A</v>
      </c>
      <c r="BF31" s="20">
        <f t="shared" si="43"/>
        <v>0</v>
      </c>
      <c r="BH31" s="76">
        <f t="shared" si="44"/>
        <v>0</v>
      </c>
      <c r="BI31" s="77">
        <f t="shared" si="45"/>
        <v>0</v>
      </c>
    </row>
    <row r="32" spans="2:61" s="24" customFormat="1" ht="15" customHeight="1" x14ac:dyDescent="0.25">
      <c r="B32" s="28">
        <v>92</v>
      </c>
      <c r="C32" s="41"/>
      <c r="D32" s="42"/>
      <c r="E32" s="43"/>
      <c r="F32" s="43"/>
      <c r="G32" s="43"/>
      <c r="H32" s="43"/>
      <c r="I32" s="5"/>
      <c r="J32" s="45">
        <v>0</v>
      </c>
      <c r="K32" s="44"/>
      <c r="L32" s="45">
        <v>0</v>
      </c>
      <c r="M32" s="46">
        <f t="shared" si="0"/>
        <v>0</v>
      </c>
      <c r="N32" s="47" t="str">
        <f t="shared" si="1"/>
        <v/>
      </c>
      <c r="O32" s="71"/>
      <c r="Q32" s="19" t="e">
        <f t="shared" si="2"/>
        <v>#N/A</v>
      </c>
      <c r="R32" s="1" t="e">
        <f t="shared" si="3"/>
        <v>#N/A</v>
      </c>
      <c r="S32" s="1" t="e">
        <f t="shared" si="4"/>
        <v>#N/A</v>
      </c>
      <c r="T32" s="1" t="e">
        <f t="shared" si="5"/>
        <v>#N/A</v>
      </c>
      <c r="U32" s="1" t="e">
        <f t="shared" si="6"/>
        <v>#N/A</v>
      </c>
      <c r="V32" s="1" t="e">
        <f t="shared" si="7"/>
        <v>#N/A</v>
      </c>
      <c r="W32" s="1" t="e">
        <f t="shared" si="8"/>
        <v>#N/A</v>
      </c>
      <c r="X32" s="1" t="e">
        <f t="shared" si="9"/>
        <v>#N/A</v>
      </c>
      <c r="Y32" s="19" t="e">
        <f t="shared" si="10"/>
        <v>#N/A</v>
      </c>
      <c r="Z32" s="1" t="e">
        <f t="shared" si="11"/>
        <v>#N/A</v>
      </c>
      <c r="AA32" s="1" t="e">
        <f t="shared" si="12"/>
        <v>#N/A</v>
      </c>
      <c r="AB32" s="1" t="e">
        <f t="shared" si="13"/>
        <v>#N/A</v>
      </c>
      <c r="AC32" s="1" t="e">
        <f t="shared" si="14"/>
        <v>#N/A</v>
      </c>
      <c r="AD32" s="1" t="e">
        <f t="shared" si="15"/>
        <v>#N/A</v>
      </c>
      <c r="AE32" s="1" t="e">
        <f t="shared" si="16"/>
        <v>#N/A</v>
      </c>
      <c r="AF32" s="1" t="e">
        <f t="shared" si="17"/>
        <v>#N/A</v>
      </c>
      <c r="AG32" s="1" t="e">
        <f t="shared" si="18"/>
        <v>#N/A</v>
      </c>
      <c r="AH32" s="1" t="e">
        <f t="shared" si="19"/>
        <v>#N/A</v>
      </c>
      <c r="AI32" s="1" t="e">
        <f t="shared" si="20"/>
        <v>#N/A</v>
      </c>
      <c r="AJ32" s="105" t="e">
        <f t="shared" si="21"/>
        <v>#N/A</v>
      </c>
      <c r="AK32" s="105" t="e">
        <f t="shared" si="22"/>
        <v>#N/A</v>
      </c>
      <c r="AL32" s="105" t="e">
        <f t="shared" si="23"/>
        <v>#N/A</v>
      </c>
      <c r="AM32" s="105" t="e">
        <f t="shared" si="24"/>
        <v>#N/A</v>
      </c>
      <c r="AN32" s="105" t="e">
        <f t="shared" si="25"/>
        <v>#N/A</v>
      </c>
      <c r="AO32" s="105" t="e">
        <f t="shared" si="26"/>
        <v>#NAME?</v>
      </c>
      <c r="AP32" s="105" t="e">
        <f t="shared" si="27"/>
        <v>#N/A</v>
      </c>
      <c r="AQ32" s="105" t="e">
        <f t="shared" si="28"/>
        <v>#N/A</v>
      </c>
      <c r="AR32" s="105" t="e">
        <f t="shared" si="29"/>
        <v>#N/A</v>
      </c>
      <c r="AS32" s="105" t="e">
        <f t="shared" si="30"/>
        <v>#N/A</v>
      </c>
      <c r="AT32" s="105" t="e">
        <f t="shared" si="31"/>
        <v>#N/A</v>
      </c>
      <c r="AU32" s="105" t="e">
        <f t="shared" si="32"/>
        <v>#N/A</v>
      </c>
      <c r="AV32" s="105" t="e">
        <f t="shared" si="33"/>
        <v>#N/A</v>
      </c>
      <c r="AW32" s="105" t="e">
        <f t="shared" si="34"/>
        <v>#N/A</v>
      </c>
      <c r="AX32" s="105" t="e">
        <f t="shared" si="35"/>
        <v>#N/A</v>
      </c>
      <c r="AY32" s="105" t="e">
        <f t="shared" si="36"/>
        <v>#N/A</v>
      </c>
      <c r="AZ32" s="105" t="e">
        <f t="shared" si="37"/>
        <v>#N/A</v>
      </c>
      <c r="BA32" s="105" t="e">
        <f t="shared" si="38"/>
        <v>#N/A</v>
      </c>
      <c r="BB32" s="105" t="e">
        <f t="shared" si="39"/>
        <v>#N/A</v>
      </c>
      <c r="BC32" s="105" t="e">
        <f t="shared" si="40"/>
        <v>#N/A</v>
      </c>
      <c r="BD32" s="105" t="e">
        <f t="shared" si="41"/>
        <v>#N/A</v>
      </c>
      <c r="BE32" s="105" t="e">
        <f t="shared" si="42"/>
        <v>#N/A</v>
      </c>
      <c r="BF32" s="20">
        <f t="shared" si="43"/>
        <v>0</v>
      </c>
      <c r="BH32" s="76">
        <f t="shared" si="44"/>
        <v>0</v>
      </c>
      <c r="BI32" s="77">
        <f t="shared" si="45"/>
        <v>0</v>
      </c>
    </row>
    <row r="33" spans="2:61" s="24" customFormat="1" ht="15" customHeight="1" x14ac:dyDescent="0.25">
      <c r="B33" s="28">
        <v>93</v>
      </c>
      <c r="C33" s="41"/>
      <c r="D33" s="42"/>
      <c r="E33" s="43"/>
      <c r="F33" s="43"/>
      <c r="G33" s="43"/>
      <c r="H33" s="43"/>
      <c r="I33" s="5"/>
      <c r="J33" s="45">
        <v>0</v>
      </c>
      <c r="K33" s="44"/>
      <c r="L33" s="45">
        <v>0</v>
      </c>
      <c r="M33" s="46">
        <f t="shared" si="0"/>
        <v>0</v>
      </c>
      <c r="N33" s="47" t="str">
        <f t="shared" si="1"/>
        <v/>
      </c>
      <c r="O33" s="71"/>
      <c r="Q33" s="19" t="e">
        <f t="shared" si="2"/>
        <v>#N/A</v>
      </c>
      <c r="R33" s="1" t="e">
        <f t="shared" si="3"/>
        <v>#N/A</v>
      </c>
      <c r="S33" s="1" t="e">
        <f t="shared" si="4"/>
        <v>#N/A</v>
      </c>
      <c r="T33" s="1" t="e">
        <f t="shared" si="5"/>
        <v>#N/A</v>
      </c>
      <c r="U33" s="1" t="e">
        <f t="shared" si="6"/>
        <v>#N/A</v>
      </c>
      <c r="V33" s="1" t="e">
        <f t="shared" si="7"/>
        <v>#N/A</v>
      </c>
      <c r="W33" s="1" t="e">
        <f t="shared" si="8"/>
        <v>#N/A</v>
      </c>
      <c r="X33" s="1" t="e">
        <f t="shared" si="9"/>
        <v>#N/A</v>
      </c>
      <c r="Y33" s="19" t="e">
        <f t="shared" si="10"/>
        <v>#N/A</v>
      </c>
      <c r="Z33" s="1" t="e">
        <f t="shared" si="11"/>
        <v>#N/A</v>
      </c>
      <c r="AA33" s="1" t="e">
        <f t="shared" si="12"/>
        <v>#N/A</v>
      </c>
      <c r="AB33" s="1" t="e">
        <f t="shared" si="13"/>
        <v>#N/A</v>
      </c>
      <c r="AC33" s="1" t="e">
        <f t="shared" si="14"/>
        <v>#N/A</v>
      </c>
      <c r="AD33" s="1" t="e">
        <f t="shared" si="15"/>
        <v>#N/A</v>
      </c>
      <c r="AE33" s="1" t="e">
        <f t="shared" si="16"/>
        <v>#N/A</v>
      </c>
      <c r="AF33" s="1" t="e">
        <f t="shared" si="17"/>
        <v>#N/A</v>
      </c>
      <c r="AG33" s="1" t="e">
        <f t="shared" si="18"/>
        <v>#N/A</v>
      </c>
      <c r="AH33" s="1" t="e">
        <f t="shared" si="19"/>
        <v>#N/A</v>
      </c>
      <c r="AI33" s="1" t="e">
        <f t="shared" si="20"/>
        <v>#N/A</v>
      </c>
      <c r="AJ33" s="105" t="e">
        <f t="shared" si="21"/>
        <v>#N/A</v>
      </c>
      <c r="AK33" s="105" t="e">
        <f t="shared" si="22"/>
        <v>#N/A</v>
      </c>
      <c r="AL33" s="105" t="e">
        <f t="shared" si="23"/>
        <v>#N/A</v>
      </c>
      <c r="AM33" s="105" t="e">
        <f t="shared" si="24"/>
        <v>#N/A</v>
      </c>
      <c r="AN33" s="105" t="e">
        <f t="shared" si="25"/>
        <v>#N/A</v>
      </c>
      <c r="AO33" s="105" t="e">
        <f t="shared" si="26"/>
        <v>#NAME?</v>
      </c>
      <c r="AP33" s="105" t="e">
        <f t="shared" si="27"/>
        <v>#N/A</v>
      </c>
      <c r="AQ33" s="105" t="e">
        <f t="shared" si="28"/>
        <v>#N/A</v>
      </c>
      <c r="AR33" s="105" t="e">
        <f t="shared" si="29"/>
        <v>#N/A</v>
      </c>
      <c r="AS33" s="105" t="e">
        <f t="shared" si="30"/>
        <v>#N/A</v>
      </c>
      <c r="AT33" s="105" t="e">
        <f t="shared" si="31"/>
        <v>#N/A</v>
      </c>
      <c r="AU33" s="105" t="e">
        <f t="shared" si="32"/>
        <v>#N/A</v>
      </c>
      <c r="AV33" s="105" t="e">
        <f t="shared" si="33"/>
        <v>#N/A</v>
      </c>
      <c r="AW33" s="105" t="e">
        <f t="shared" si="34"/>
        <v>#N/A</v>
      </c>
      <c r="AX33" s="105" t="e">
        <f t="shared" si="35"/>
        <v>#N/A</v>
      </c>
      <c r="AY33" s="105" t="e">
        <f t="shared" si="36"/>
        <v>#N/A</v>
      </c>
      <c r="AZ33" s="105" t="e">
        <f t="shared" si="37"/>
        <v>#N/A</v>
      </c>
      <c r="BA33" s="105" t="e">
        <f t="shared" si="38"/>
        <v>#N/A</v>
      </c>
      <c r="BB33" s="105" t="e">
        <f t="shared" si="39"/>
        <v>#N/A</v>
      </c>
      <c r="BC33" s="105" t="e">
        <f t="shared" si="40"/>
        <v>#N/A</v>
      </c>
      <c r="BD33" s="105" t="e">
        <f t="shared" si="41"/>
        <v>#N/A</v>
      </c>
      <c r="BE33" s="105" t="e">
        <f t="shared" si="42"/>
        <v>#N/A</v>
      </c>
      <c r="BF33" s="20">
        <f t="shared" si="43"/>
        <v>0</v>
      </c>
      <c r="BH33" s="76">
        <f t="shared" si="44"/>
        <v>0</v>
      </c>
      <c r="BI33" s="77">
        <f t="shared" si="45"/>
        <v>0</v>
      </c>
    </row>
    <row r="34" spans="2:61" s="24" customFormat="1" ht="15" customHeight="1" x14ac:dyDescent="0.25">
      <c r="B34" s="28">
        <v>94</v>
      </c>
      <c r="C34" s="41"/>
      <c r="D34" s="42"/>
      <c r="E34" s="43"/>
      <c r="F34" s="43"/>
      <c r="G34" s="43"/>
      <c r="H34" s="43"/>
      <c r="I34" s="5"/>
      <c r="J34" s="45">
        <v>0</v>
      </c>
      <c r="K34" s="44"/>
      <c r="L34" s="45">
        <v>0</v>
      </c>
      <c r="M34" s="46">
        <f t="shared" si="0"/>
        <v>0</v>
      </c>
      <c r="N34" s="47" t="str">
        <f t="shared" si="1"/>
        <v/>
      </c>
      <c r="O34" s="71"/>
      <c r="Q34" s="19" t="e">
        <f t="shared" si="2"/>
        <v>#N/A</v>
      </c>
      <c r="R34" s="1" t="e">
        <f t="shared" si="3"/>
        <v>#N/A</v>
      </c>
      <c r="S34" s="1" t="e">
        <f t="shared" si="4"/>
        <v>#N/A</v>
      </c>
      <c r="T34" s="1" t="e">
        <f t="shared" si="5"/>
        <v>#N/A</v>
      </c>
      <c r="U34" s="1" t="e">
        <f t="shared" si="6"/>
        <v>#N/A</v>
      </c>
      <c r="V34" s="1" t="e">
        <f t="shared" si="7"/>
        <v>#N/A</v>
      </c>
      <c r="W34" s="1" t="e">
        <f t="shared" si="8"/>
        <v>#N/A</v>
      </c>
      <c r="X34" s="1" t="e">
        <f t="shared" si="9"/>
        <v>#N/A</v>
      </c>
      <c r="Y34" s="19" t="e">
        <f t="shared" si="10"/>
        <v>#N/A</v>
      </c>
      <c r="Z34" s="1" t="e">
        <f t="shared" si="11"/>
        <v>#N/A</v>
      </c>
      <c r="AA34" s="1" t="e">
        <f t="shared" si="12"/>
        <v>#N/A</v>
      </c>
      <c r="AB34" s="1" t="e">
        <f t="shared" si="13"/>
        <v>#N/A</v>
      </c>
      <c r="AC34" s="1" t="e">
        <f t="shared" si="14"/>
        <v>#N/A</v>
      </c>
      <c r="AD34" s="1" t="e">
        <f t="shared" si="15"/>
        <v>#N/A</v>
      </c>
      <c r="AE34" s="1" t="e">
        <f t="shared" si="16"/>
        <v>#N/A</v>
      </c>
      <c r="AF34" s="1" t="e">
        <f t="shared" si="17"/>
        <v>#N/A</v>
      </c>
      <c r="AG34" s="1" t="e">
        <f t="shared" si="18"/>
        <v>#N/A</v>
      </c>
      <c r="AH34" s="1" t="e">
        <f t="shared" si="19"/>
        <v>#N/A</v>
      </c>
      <c r="AI34" s="1" t="e">
        <f t="shared" si="20"/>
        <v>#N/A</v>
      </c>
      <c r="AJ34" s="105" t="e">
        <f t="shared" si="21"/>
        <v>#N/A</v>
      </c>
      <c r="AK34" s="105" t="e">
        <f t="shared" si="22"/>
        <v>#N/A</v>
      </c>
      <c r="AL34" s="105" t="e">
        <f t="shared" si="23"/>
        <v>#N/A</v>
      </c>
      <c r="AM34" s="105" t="e">
        <f t="shared" si="24"/>
        <v>#N/A</v>
      </c>
      <c r="AN34" s="105" t="e">
        <f t="shared" si="25"/>
        <v>#N/A</v>
      </c>
      <c r="AO34" s="105" t="e">
        <f t="shared" si="26"/>
        <v>#NAME?</v>
      </c>
      <c r="AP34" s="105" t="e">
        <f t="shared" si="27"/>
        <v>#N/A</v>
      </c>
      <c r="AQ34" s="105" t="e">
        <f t="shared" si="28"/>
        <v>#N/A</v>
      </c>
      <c r="AR34" s="105" t="e">
        <f t="shared" si="29"/>
        <v>#N/A</v>
      </c>
      <c r="AS34" s="105" t="e">
        <f t="shared" si="30"/>
        <v>#N/A</v>
      </c>
      <c r="AT34" s="105" t="e">
        <f t="shared" si="31"/>
        <v>#N/A</v>
      </c>
      <c r="AU34" s="105" t="e">
        <f t="shared" si="32"/>
        <v>#N/A</v>
      </c>
      <c r="AV34" s="105" t="e">
        <f t="shared" si="33"/>
        <v>#N/A</v>
      </c>
      <c r="AW34" s="105" t="e">
        <f t="shared" si="34"/>
        <v>#N/A</v>
      </c>
      <c r="AX34" s="105" t="e">
        <f t="shared" si="35"/>
        <v>#N/A</v>
      </c>
      <c r="AY34" s="105" t="e">
        <f t="shared" si="36"/>
        <v>#N/A</v>
      </c>
      <c r="AZ34" s="105" t="e">
        <f t="shared" si="37"/>
        <v>#N/A</v>
      </c>
      <c r="BA34" s="105" t="e">
        <f t="shared" si="38"/>
        <v>#N/A</v>
      </c>
      <c r="BB34" s="105" t="e">
        <f t="shared" si="39"/>
        <v>#N/A</v>
      </c>
      <c r="BC34" s="105" t="e">
        <f t="shared" si="40"/>
        <v>#N/A</v>
      </c>
      <c r="BD34" s="105" t="e">
        <f t="shared" si="41"/>
        <v>#N/A</v>
      </c>
      <c r="BE34" s="105" t="e">
        <f t="shared" si="42"/>
        <v>#N/A</v>
      </c>
      <c r="BF34" s="20">
        <f t="shared" si="43"/>
        <v>0</v>
      </c>
      <c r="BH34" s="76">
        <f t="shared" si="44"/>
        <v>0</v>
      </c>
      <c r="BI34" s="77">
        <f t="shared" si="45"/>
        <v>0</v>
      </c>
    </row>
    <row r="35" spans="2:61" s="24" customFormat="1" ht="15" customHeight="1" x14ac:dyDescent="0.25">
      <c r="B35" s="28">
        <v>95</v>
      </c>
      <c r="C35" s="41"/>
      <c r="D35" s="42"/>
      <c r="E35" s="43"/>
      <c r="F35" s="43"/>
      <c r="G35" s="43"/>
      <c r="H35" s="43"/>
      <c r="I35" s="5"/>
      <c r="J35" s="45">
        <v>0</v>
      </c>
      <c r="K35" s="44"/>
      <c r="L35" s="45">
        <v>0</v>
      </c>
      <c r="M35" s="46">
        <f t="shared" si="0"/>
        <v>0</v>
      </c>
      <c r="N35" s="47" t="str">
        <f t="shared" si="1"/>
        <v/>
      </c>
      <c r="O35" s="71"/>
      <c r="Q35" s="19" t="e">
        <f t="shared" si="2"/>
        <v>#N/A</v>
      </c>
      <c r="R35" s="1" t="e">
        <f t="shared" si="3"/>
        <v>#N/A</v>
      </c>
      <c r="S35" s="1" t="e">
        <f t="shared" si="4"/>
        <v>#N/A</v>
      </c>
      <c r="T35" s="1" t="e">
        <f t="shared" si="5"/>
        <v>#N/A</v>
      </c>
      <c r="U35" s="1" t="e">
        <f t="shared" si="6"/>
        <v>#N/A</v>
      </c>
      <c r="V35" s="1" t="e">
        <f t="shared" si="7"/>
        <v>#N/A</v>
      </c>
      <c r="W35" s="1" t="e">
        <f t="shared" si="8"/>
        <v>#N/A</v>
      </c>
      <c r="X35" s="1" t="e">
        <f t="shared" si="9"/>
        <v>#N/A</v>
      </c>
      <c r="Y35" s="19" t="e">
        <f t="shared" si="10"/>
        <v>#N/A</v>
      </c>
      <c r="Z35" s="1" t="e">
        <f t="shared" si="11"/>
        <v>#N/A</v>
      </c>
      <c r="AA35" s="1" t="e">
        <f t="shared" si="12"/>
        <v>#N/A</v>
      </c>
      <c r="AB35" s="1" t="e">
        <f t="shared" si="13"/>
        <v>#N/A</v>
      </c>
      <c r="AC35" s="1" t="e">
        <f t="shared" si="14"/>
        <v>#N/A</v>
      </c>
      <c r="AD35" s="1" t="e">
        <f t="shared" si="15"/>
        <v>#N/A</v>
      </c>
      <c r="AE35" s="1" t="e">
        <f t="shared" si="16"/>
        <v>#N/A</v>
      </c>
      <c r="AF35" s="1" t="e">
        <f t="shared" si="17"/>
        <v>#N/A</v>
      </c>
      <c r="AG35" s="1" t="e">
        <f t="shared" si="18"/>
        <v>#N/A</v>
      </c>
      <c r="AH35" s="1" t="e">
        <f t="shared" si="19"/>
        <v>#N/A</v>
      </c>
      <c r="AI35" s="1" t="e">
        <f t="shared" si="20"/>
        <v>#N/A</v>
      </c>
      <c r="AJ35" s="105" t="e">
        <f t="shared" si="21"/>
        <v>#N/A</v>
      </c>
      <c r="AK35" s="105" t="e">
        <f t="shared" si="22"/>
        <v>#N/A</v>
      </c>
      <c r="AL35" s="105" t="e">
        <f t="shared" si="23"/>
        <v>#N/A</v>
      </c>
      <c r="AM35" s="105" t="e">
        <f t="shared" si="24"/>
        <v>#N/A</v>
      </c>
      <c r="AN35" s="105" t="e">
        <f t="shared" si="25"/>
        <v>#N/A</v>
      </c>
      <c r="AO35" s="105" t="e">
        <f t="shared" si="26"/>
        <v>#NAME?</v>
      </c>
      <c r="AP35" s="105" t="e">
        <f t="shared" si="27"/>
        <v>#N/A</v>
      </c>
      <c r="AQ35" s="105" t="e">
        <f t="shared" si="28"/>
        <v>#N/A</v>
      </c>
      <c r="AR35" s="105" t="e">
        <f t="shared" si="29"/>
        <v>#N/A</v>
      </c>
      <c r="AS35" s="105" t="e">
        <f t="shared" si="30"/>
        <v>#N/A</v>
      </c>
      <c r="AT35" s="105" t="e">
        <f t="shared" si="31"/>
        <v>#N/A</v>
      </c>
      <c r="AU35" s="105" t="e">
        <f t="shared" si="32"/>
        <v>#N/A</v>
      </c>
      <c r="AV35" s="105" t="e">
        <f t="shared" si="33"/>
        <v>#N/A</v>
      </c>
      <c r="AW35" s="105" t="e">
        <f t="shared" si="34"/>
        <v>#N/A</v>
      </c>
      <c r="AX35" s="105" t="e">
        <f t="shared" si="35"/>
        <v>#N/A</v>
      </c>
      <c r="AY35" s="105" t="e">
        <f t="shared" si="36"/>
        <v>#N/A</v>
      </c>
      <c r="AZ35" s="105" t="e">
        <f t="shared" si="37"/>
        <v>#N/A</v>
      </c>
      <c r="BA35" s="105" t="e">
        <f t="shared" si="38"/>
        <v>#N/A</v>
      </c>
      <c r="BB35" s="105" t="e">
        <f t="shared" si="39"/>
        <v>#N/A</v>
      </c>
      <c r="BC35" s="105" t="e">
        <f t="shared" si="40"/>
        <v>#N/A</v>
      </c>
      <c r="BD35" s="105" t="e">
        <f t="shared" si="41"/>
        <v>#N/A</v>
      </c>
      <c r="BE35" s="105" t="e">
        <f t="shared" si="42"/>
        <v>#N/A</v>
      </c>
      <c r="BF35" s="20">
        <f t="shared" si="43"/>
        <v>0</v>
      </c>
      <c r="BH35" s="76">
        <f t="shared" si="44"/>
        <v>0</v>
      </c>
      <c r="BI35" s="77">
        <f t="shared" si="45"/>
        <v>0</v>
      </c>
    </row>
    <row r="36" spans="2:61" s="24" customFormat="1" ht="15" customHeight="1" x14ac:dyDescent="0.25">
      <c r="B36" s="28">
        <v>96</v>
      </c>
      <c r="C36" s="41"/>
      <c r="D36" s="42"/>
      <c r="E36" s="43"/>
      <c r="F36" s="43"/>
      <c r="G36" s="43"/>
      <c r="H36" s="43"/>
      <c r="I36" s="5"/>
      <c r="J36" s="45">
        <v>0</v>
      </c>
      <c r="K36" s="44"/>
      <c r="L36" s="45">
        <v>0</v>
      </c>
      <c r="M36" s="46">
        <f t="shared" si="0"/>
        <v>0</v>
      </c>
      <c r="N36" s="47" t="str">
        <f t="shared" si="1"/>
        <v/>
      </c>
      <c r="O36" s="71"/>
      <c r="Q36" s="19" t="e">
        <f t="shared" si="2"/>
        <v>#N/A</v>
      </c>
      <c r="R36" s="1" t="e">
        <f t="shared" si="3"/>
        <v>#N/A</v>
      </c>
      <c r="S36" s="1" t="e">
        <f t="shared" si="4"/>
        <v>#N/A</v>
      </c>
      <c r="T36" s="1" t="e">
        <f t="shared" si="5"/>
        <v>#N/A</v>
      </c>
      <c r="U36" s="1" t="e">
        <f t="shared" si="6"/>
        <v>#N/A</v>
      </c>
      <c r="V36" s="1" t="e">
        <f t="shared" si="7"/>
        <v>#N/A</v>
      </c>
      <c r="W36" s="1" t="e">
        <f t="shared" si="8"/>
        <v>#N/A</v>
      </c>
      <c r="X36" s="1" t="e">
        <f t="shared" si="9"/>
        <v>#N/A</v>
      </c>
      <c r="Y36" s="19" t="e">
        <f t="shared" si="10"/>
        <v>#N/A</v>
      </c>
      <c r="Z36" s="1" t="e">
        <f t="shared" si="11"/>
        <v>#N/A</v>
      </c>
      <c r="AA36" s="1" t="e">
        <f t="shared" si="12"/>
        <v>#N/A</v>
      </c>
      <c r="AB36" s="1" t="e">
        <f t="shared" si="13"/>
        <v>#N/A</v>
      </c>
      <c r="AC36" s="1" t="e">
        <f t="shared" si="14"/>
        <v>#N/A</v>
      </c>
      <c r="AD36" s="1" t="e">
        <f t="shared" si="15"/>
        <v>#N/A</v>
      </c>
      <c r="AE36" s="1" t="e">
        <f t="shared" si="16"/>
        <v>#N/A</v>
      </c>
      <c r="AF36" s="1" t="e">
        <f t="shared" si="17"/>
        <v>#N/A</v>
      </c>
      <c r="AG36" s="1" t="e">
        <f t="shared" si="18"/>
        <v>#N/A</v>
      </c>
      <c r="AH36" s="1" t="e">
        <f t="shared" si="19"/>
        <v>#N/A</v>
      </c>
      <c r="AI36" s="1" t="e">
        <f t="shared" si="20"/>
        <v>#N/A</v>
      </c>
      <c r="AJ36" s="105" t="e">
        <f t="shared" si="21"/>
        <v>#N/A</v>
      </c>
      <c r="AK36" s="105" t="e">
        <f t="shared" si="22"/>
        <v>#N/A</v>
      </c>
      <c r="AL36" s="105" t="e">
        <f t="shared" si="23"/>
        <v>#N/A</v>
      </c>
      <c r="AM36" s="105" t="e">
        <f t="shared" si="24"/>
        <v>#N/A</v>
      </c>
      <c r="AN36" s="105" t="e">
        <f t="shared" si="25"/>
        <v>#N/A</v>
      </c>
      <c r="AO36" s="105" t="e">
        <f t="shared" si="26"/>
        <v>#NAME?</v>
      </c>
      <c r="AP36" s="105" t="e">
        <f t="shared" si="27"/>
        <v>#N/A</v>
      </c>
      <c r="AQ36" s="105" t="e">
        <f t="shared" si="28"/>
        <v>#N/A</v>
      </c>
      <c r="AR36" s="105" t="e">
        <f t="shared" si="29"/>
        <v>#N/A</v>
      </c>
      <c r="AS36" s="105" t="e">
        <f t="shared" si="30"/>
        <v>#N/A</v>
      </c>
      <c r="AT36" s="105" t="e">
        <f t="shared" si="31"/>
        <v>#N/A</v>
      </c>
      <c r="AU36" s="105" t="e">
        <f t="shared" si="32"/>
        <v>#N/A</v>
      </c>
      <c r="AV36" s="105" t="e">
        <f t="shared" si="33"/>
        <v>#N/A</v>
      </c>
      <c r="AW36" s="105" t="e">
        <f t="shared" si="34"/>
        <v>#N/A</v>
      </c>
      <c r="AX36" s="105" t="e">
        <f t="shared" si="35"/>
        <v>#N/A</v>
      </c>
      <c r="AY36" s="105" t="e">
        <f t="shared" si="36"/>
        <v>#N/A</v>
      </c>
      <c r="AZ36" s="105" t="e">
        <f t="shared" si="37"/>
        <v>#N/A</v>
      </c>
      <c r="BA36" s="105" t="e">
        <f t="shared" si="38"/>
        <v>#N/A</v>
      </c>
      <c r="BB36" s="105" t="e">
        <f t="shared" si="39"/>
        <v>#N/A</v>
      </c>
      <c r="BC36" s="105" t="e">
        <f t="shared" si="40"/>
        <v>#N/A</v>
      </c>
      <c r="BD36" s="105" t="e">
        <f t="shared" si="41"/>
        <v>#N/A</v>
      </c>
      <c r="BE36" s="105" t="e">
        <f t="shared" si="42"/>
        <v>#N/A</v>
      </c>
      <c r="BF36" s="20">
        <f t="shared" si="43"/>
        <v>0</v>
      </c>
      <c r="BH36" s="76">
        <f t="shared" si="44"/>
        <v>0</v>
      </c>
      <c r="BI36" s="77">
        <f t="shared" si="45"/>
        <v>0</v>
      </c>
    </row>
    <row r="37" spans="2:61" s="24" customFormat="1" ht="15" customHeight="1" x14ac:dyDescent="0.25">
      <c r="B37" s="28">
        <v>97</v>
      </c>
      <c r="C37" s="41"/>
      <c r="D37" s="42"/>
      <c r="E37" s="43"/>
      <c r="F37" s="43"/>
      <c r="G37" s="43"/>
      <c r="H37" s="43"/>
      <c r="I37" s="5"/>
      <c r="J37" s="45">
        <v>0</v>
      </c>
      <c r="K37" s="44"/>
      <c r="L37" s="45">
        <v>0</v>
      </c>
      <c r="M37" s="46">
        <f t="shared" si="0"/>
        <v>0</v>
      </c>
      <c r="N37" s="47" t="str">
        <f t="shared" si="1"/>
        <v/>
      </c>
      <c r="O37" s="71"/>
      <c r="Q37" s="19" t="e">
        <f t="shared" si="2"/>
        <v>#N/A</v>
      </c>
      <c r="R37" s="1" t="e">
        <f t="shared" si="3"/>
        <v>#N/A</v>
      </c>
      <c r="S37" s="1" t="e">
        <f t="shared" si="4"/>
        <v>#N/A</v>
      </c>
      <c r="T37" s="1" t="e">
        <f t="shared" si="5"/>
        <v>#N/A</v>
      </c>
      <c r="U37" s="1" t="e">
        <f t="shared" si="6"/>
        <v>#N/A</v>
      </c>
      <c r="V37" s="1" t="e">
        <f t="shared" si="7"/>
        <v>#N/A</v>
      </c>
      <c r="W37" s="1" t="e">
        <f t="shared" si="8"/>
        <v>#N/A</v>
      </c>
      <c r="X37" s="1" t="e">
        <f t="shared" si="9"/>
        <v>#N/A</v>
      </c>
      <c r="Y37" s="19" t="e">
        <f t="shared" si="10"/>
        <v>#N/A</v>
      </c>
      <c r="Z37" s="1" t="e">
        <f t="shared" si="11"/>
        <v>#N/A</v>
      </c>
      <c r="AA37" s="1" t="e">
        <f t="shared" si="12"/>
        <v>#N/A</v>
      </c>
      <c r="AB37" s="1" t="e">
        <f t="shared" si="13"/>
        <v>#N/A</v>
      </c>
      <c r="AC37" s="1" t="e">
        <f t="shared" si="14"/>
        <v>#N/A</v>
      </c>
      <c r="AD37" s="1" t="e">
        <f t="shared" si="15"/>
        <v>#N/A</v>
      </c>
      <c r="AE37" s="1" t="e">
        <f t="shared" si="16"/>
        <v>#N/A</v>
      </c>
      <c r="AF37" s="1" t="e">
        <f t="shared" si="17"/>
        <v>#N/A</v>
      </c>
      <c r="AG37" s="1" t="e">
        <f t="shared" si="18"/>
        <v>#N/A</v>
      </c>
      <c r="AH37" s="1" t="e">
        <f t="shared" si="19"/>
        <v>#N/A</v>
      </c>
      <c r="AI37" s="1" t="e">
        <f t="shared" si="20"/>
        <v>#N/A</v>
      </c>
      <c r="AJ37" s="105" t="e">
        <f t="shared" si="21"/>
        <v>#N/A</v>
      </c>
      <c r="AK37" s="105" t="e">
        <f t="shared" si="22"/>
        <v>#N/A</v>
      </c>
      <c r="AL37" s="105" t="e">
        <f t="shared" si="23"/>
        <v>#N/A</v>
      </c>
      <c r="AM37" s="105" t="e">
        <f t="shared" si="24"/>
        <v>#N/A</v>
      </c>
      <c r="AN37" s="105" t="e">
        <f t="shared" si="25"/>
        <v>#N/A</v>
      </c>
      <c r="AO37" s="105" t="e">
        <f t="shared" si="26"/>
        <v>#NAME?</v>
      </c>
      <c r="AP37" s="105" t="e">
        <f t="shared" si="27"/>
        <v>#N/A</v>
      </c>
      <c r="AQ37" s="105" t="e">
        <f t="shared" si="28"/>
        <v>#N/A</v>
      </c>
      <c r="AR37" s="105" t="e">
        <f t="shared" si="29"/>
        <v>#N/A</v>
      </c>
      <c r="AS37" s="105" t="e">
        <f t="shared" si="30"/>
        <v>#N/A</v>
      </c>
      <c r="AT37" s="105" t="e">
        <f t="shared" si="31"/>
        <v>#N/A</v>
      </c>
      <c r="AU37" s="105" t="e">
        <f t="shared" si="32"/>
        <v>#N/A</v>
      </c>
      <c r="AV37" s="105" t="e">
        <f t="shared" si="33"/>
        <v>#N/A</v>
      </c>
      <c r="AW37" s="105" t="e">
        <f t="shared" si="34"/>
        <v>#N/A</v>
      </c>
      <c r="AX37" s="105" t="e">
        <f t="shared" si="35"/>
        <v>#N/A</v>
      </c>
      <c r="AY37" s="105" t="e">
        <f t="shared" si="36"/>
        <v>#N/A</v>
      </c>
      <c r="AZ37" s="105" t="e">
        <f t="shared" si="37"/>
        <v>#N/A</v>
      </c>
      <c r="BA37" s="105" t="e">
        <f t="shared" si="38"/>
        <v>#N/A</v>
      </c>
      <c r="BB37" s="105" t="e">
        <f t="shared" si="39"/>
        <v>#N/A</v>
      </c>
      <c r="BC37" s="105" t="e">
        <f t="shared" si="40"/>
        <v>#N/A</v>
      </c>
      <c r="BD37" s="105" t="e">
        <f t="shared" si="41"/>
        <v>#N/A</v>
      </c>
      <c r="BE37" s="105" t="e">
        <f t="shared" si="42"/>
        <v>#N/A</v>
      </c>
      <c r="BF37" s="20">
        <f t="shared" si="43"/>
        <v>0</v>
      </c>
      <c r="BH37" s="76">
        <f t="shared" si="44"/>
        <v>0</v>
      </c>
      <c r="BI37" s="77">
        <f t="shared" si="45"/>
        <v>0</v>
      </c>
    </row>
    <row r="38" spans="2:61" s="24" customFormat="1" ht="15" customHeight="1" x14ac:dyDescent="0.25">
      <c r="B38" s="28">
        <v>98</v>
      </c>
      <c r="C38" s="41"/>
      <c r="D38" s="42"/>
      <c r="E38" s="43"/>
      <c r="F38" s="43"/>
      <c r="G38" s="43"/>
      <c r="H38" s="43"/>
      <c r="I38" s="5"/>
      <c r="J38" s="45">
        <v>0</v>
      </c>
      <c r="K38" s="44"/>
      <c r="L38" s="45">
        <v>0</v>
      </c>
      <c r="M38" s="46">
        <f t="shared" si="0"/>
        <v>0</v>
      </c>
      <c r="N38" s="47" t="str">
        <f t="shared" si="1"/>
        <v/>
      </c>
      <c r="O38" s="71"/>
      <c r="Q38" s="19" t="e">
        <f t="shared" si="2"/>
        <v>#N/A</v>
      </c>
      <c r="R38" s="1" t="e">
        <f t="shared" si="3"/>
        <v>#N/A</v>
      </c>
      <c r="S38" s="1" t="e">
        <f t="shared" si="4"/>
        <v>#N/A</v>
      </c>
      <c r="T38" s="1" t="e">
        <f t="shared" si="5"/>
        <v>#N/A</v>
      </c>
      <c r="U38" s="1" t="e">
        <f t="shared" si="6"/>
        <v>#N/A</v>
      </c>
      <c r="V38" s="1" t="e">
        <f t="shared" si="7"/>
        <v>#N/A</v>
      </c>
      <c r="W38" s="1" t="e">
        <f t="shared" si="8"/>
        <v>#N/A</v>
      </c>
      <c r="X38" s="1" t="e">
        <f t="shared" si="9"/>
        <v>#N/A</v>
      </c>
      <c r="Y38" s="19" t="e">
        <f t="shared" si="10"/>
        <v>#N/A</v>
      </c>
      <c r="Z38" s="1" t="e">
        <f t="shared" si="11"/>
        <v>#N/A</v>
      </c>
      <c r="AA38" s="1" t="e">
        <f t="shared" si="12"/>
        <v>#N/A</v>
      </c>
      <c r="AB38" s="1" t="e">
        <f t="shared" si="13"/>
        <v>#N/A</v>
      </c>
      <c r="AC38" s="1" t="e">
        <f t="shared" si="14"/>
        <v>#N/A</v>
      </c>
      <c r="AD38" s="1" t="e">
        <f t="shared" si="15"/>
        <v>#N/A</v>
      </c>
      <c r="AE38" s="1" t="e">
        <f t="shared" si="16"/>
        <v>#N/A</v>
      </c>
      <c r="AF38" s="1" t="e">
        <f t="shared" si="17"/>
        <v>#N/A</v>
      </c>
      <c r="AG38" s="1" t="e">
        <f t="shared" si="18"/>
        <v>#N/A</v>
      </c>
      <c r="AH38" s="1" t="e">
        <f t="shared" si="19"/>
        <v>#N/A</v>
      </c>
      <c r="AI38" s="1" t="e">
        <f t="shared" si="20"/>
        <v>#N/A</v>
      </c>
      <c r="AJ38" s="105" t="e">
        <f t="shared" si="21"/>
        <v>#N/A</v>
      </c>
      <c r="AK38" s="105" t="e">
        <f t="shared" si="22"/>
        <v>#N/A</v>
      </c>
      <c r="AL38" s="105" t="e">
        <f t="shared" si="23"/>
        <v>#N/A</v>
      </c>
      <c r="AM38" s="105" t="e">
        <f t="shared" si="24"/>
        <v>#N/A</v>
      </c>
      <c r="AN38" s="105" t="e">
        <f t="shared" si="25"/>
        <v>#N/A</v>
      </c>
      <c r="AO38" s="105" t="e">
        <f t="shared" si="26"/>
        <v>#NAME?</v>
      </c>
      <c r="AP38" s="105" t="e">
        <f t="shared" si="27"/>
        <v>#N/A</v>
      </c>
      <c r="AQ38" s="105" t="e">
        <f t="shared" si="28"/>
        <v>#N/A</v>
      </c>
      <c r="AR38" s="105" t="e">
        <f t="shared" si="29"/>
        <v>#N/A</v>
      </c>
      <c r="AS38" s="105" t="e">
        <f t="shared" si="30"/>
        <v>#N/A</v>
      </c>
      <c r="AT38" s="105" t="e">
        <f t="shared" si="31"/>
        <v>#N/A</v>
      </c>
      <c r="AU38" s="105" t="e">
        <f t="shared" si="32"/>
        <v>#N/A</v>
      </c>
      <c r="AV38" s="105" t="e">
        <f t="shared" si="33"/>
        <v>#N/A</v>
      </c>
      <c r="AW38" s="105" t="e">
        <f t="shared" si="34"/>
        <v>#N/A</v>
      </c>
      <c r="AX38" s="105" t="e">
        <f t="shared" si="35"/>
        <v>#N/A</v>
      </c>
      <c r="AY38" s="105" t="e">
        <f t="shared" si="36"/>
        <v>#N/A</v>
      </c>
      <c r="AZ38" s="105" t="e">
        <f t="shared" si="37"/>
        <v>#N/A</v>
      </c>
      <c r="BA38" s="105" t="e">
        <f t="shared" si="38"/>
        <v>#N/A</v>
      </c>
      <c r="BB38" s="105" t="e">
        <f t="shared" si="39"/>
        <v>#N/A</v>
      </c>
      <c r="BC38" s="105" t="e">
        <f t="shared" si="40"/>
        <v>#N/A</v>
      </c>
      <c r="BD38" s="105" t="e">
        <f t="shared" si="41"/>
        <v>#N/A</v>
      </c>
      <c r="BE38" s="105" t="e">
        <f t="shared" si="42"/>
        <v>#N/A</v>
      </c>
      <c r="BF38" s="20">
        <f t="shared" si="43"/>
        <v>0</v>
      </c>
      <c r="BH38" s="76">
        <f t="shared" si="44"/>
        <v>0</v>
      </c>
      <c r="BI38" s="77">
        <f t="shared" si="45"/>
        <v>0</v>
      </c>
    </row>
    <row r="39" spans="2:61" s="24" customFormat="1" ht="15" customHeight="1" x14ac:dyDescent="0.25">
      <c r="B39" s="28">
        <v>99</v>
      </c>
      <c r="C39" s="41"/>
      <c r="D39" s="42"/>
      <c r="E39" s="43"/>
      <c r="F39" s="43"/>
      <c r="G39" s="43"/>
      <c r="H39" s="43"/>
      <c r="I39" s="5"/>
      <c r="J39" s="45">
        <v>0</v>
      </c>
      <c r="K39" s="44"/>
      <c r="L39" s="45">
        <v>0</v>
      </c>
      <c r="M39" s="46">
        <f t="shared" si="0"/>
        <v>0</v>
      </c>
      <c r="N39" s="47" t="str">
        <f t="shared" si="1"/>
        <v/>
      </c>
      <c r="O39" s="71"/>
      <c r="Q39" s="19" t="e">
        <f t="shared" si="2"/>
        <v>#N/A</v>
      </c>
      <c r="R39" s="1" t="e">
        <f t="shared" si="3"/>
        <v>#N/A</v>
      </c>
      <c r="S39" s="1" t="e">
        <f t="shared" si="4"/>
        <v>#N/A</v>
      </c>
      <c r="T39" s="1" t="e">
        <f t="shared" si="5"/>
        <v>#N/A</v>
      </c>
      <c r="U39" s="1" t="e">
        <f t="shared" si="6"/>
        <v>#N/A</v>
      </c>
      <c r="V39" s="1" t="e">
        <f t="shared" si="7"/>
        <v>#N/A</v>
      </c>
      <c r="W39" s="1" t="e">
        <f t="shared" si="8"/>
        <v>#N/A</v>
      </c>
      <c r="X39" s="1" t="e">
        <f t="shared" si="9"/>
        <v>#N/A</v>
      </c>
      <c r="Y39" s="19" t="e">
        <f t="shared" si="10"/>
        <v>#N/A</v>
      </c>
      <c r="Z39" s="1" t="e">
        <f t="shared" si="11"/>
        <v>#N/A</v>
      </c>
      <c r="AA39" s="1" t="e">
        <f t="shared" si="12"/>
        <v>#N/A</v>
      </c>
      <c r="AB39" s="1" t="e">
        <f t="shared" si="13"/>
        <v>#N/A</v>
      </c>
      <c r="AC39" s="1" t="e">
        <f t="shared" si="14"/>
        <v>#N/A</v>
      </c>
      <c r="AD39" s="1" t="e">
        <f t="shared" si="15"/>
        <v>#N/A</v>
      </c>
      <c r="AE39" s="1" t="e">
        <f t="shared" si="16"/>
        <v>#N/A</v>
      </c>
      <c r="AF39" s="1" t="e">
        <f t="shared" si="17"/>
        <v>#N/A</v>
      </c>
      <c r="AG39" s="1" t="e">
        <f t="shared" si="18"/>
        <v>#N/A</v>
      </c>
      <c r="AH39" s="1" t="e">
        <f t="shared" si="19"/>
        <v>#N/A</v>
      </c>
      <c r="AI39" s="1" t="e">
        <f t="shared" si="20"/>
        <v>#N/A</v>
      </c>
      <c r="AJ39" s="105" t="e">
        <f t="shared" si="21"/>
        <v>#N/A</v>
      </c>
      <c r="AK39" s="105" t="e">
        <f t="shared" si="22"/>
        <v>#N/A</v>
      </c>
      <c r="AL39" s="105" t="e">
        <f t="shared" si="23"/>
        <v>#N/A</v>
      </c>
      <c r="AM39" s="105" t="e">
        <f t="shared" si="24"/>
        <v>#N/A</v>
      </c>
      <c r="AN39" s="105" t="e">
        <f t="shared" si="25"/>
        <v>#N/A</v>
      </c>
      <c r="AO39" s="105" t="e">
        <f t="shared" si="26"/>
        <v>#NAME?</v>
      </c>
      <c r="AP39" s="105" t="e">
        <f t="shared" si="27"/>
        <v>#N/A</v>
      </c>
      <c r="AQ39" s="105" t="e">
        <f t="shared" si="28"/>
        <v>#N/A</v>
      </c>
      <c r="AR39" s="105" t="e">
        <f t="shared" si="29"/>
        <v>#N/A</v>
      </c>
      <c r="AS39" s="105" t="e">
        <f t="shared" si="30"/>
        <v>#N/A</v>
      </c>
      <c r="AT39" s="105" t="e">
        <f t="shared" si="31"/>
        <v>#N/A</v>
      </c>
      <c r="AU39" s="105" t="e">
        <f t="shared" si="32"/>
        <v>#N/A</v>
      </c>
      <c r="AV39" s="105" t="e">
        <f t="shared" si="33"/>
        <v>#N/A</v>
      </c>
      <c r="AW39" s="105" t="e">
        <f t="shared" si="34"/>
        <v>#N/A</v>
      </c>
      <c r="AX39" s="105" t="e">
        <f t="shared" si="35"/>
        <v>#N/A</v>
      </c>
      <c r="AY39" s="105" t="e">
        <f t="shared" si="36"/>
        <v>#N/A</v>
      </c>
      <c r="AZ39" s="105" t="e">
        <f t="shared" si="37"/>
        <v>#N/A</v>
      </c>
      <c r="BA39" s="105" t="e">
        <f t="shared" si="38"/>
        <v>#N/A</v>
      </c>
      <c r="BB39" s="105" t="e">
        <f t="shared" si="39"/>
        <v>#N/A</v>
      </c>
      <c r="BC39" s="105" t="e">
        <f t="shared" si="40"/>
        <v>#N/A</v>
      </c>
      <c r="BD39" s="105" t="e">
        <f t="shared" si="41"/>
        <v>#N/A</v>
      </c>
      <c r="BE39" s="105" t="e">
        <f t="shared" si="42"/>
        <v>#N/A</v>
      </c>
      <c r="BF39" s="20">
        <f t="shared" si="43"/>
        <v>0</v>
      </c>
      <c r="BH39" s="76">
        <f t="shared" si="44"/>
        <v>0</v>
      </c>
      <c r="BI39" s="77">
        <f t="shared" si="45"/>
        <v>0</v>
      </c>
    </row>
    <row r="40" spans="2:61" s="24" customFormat="1" ht="15" customHeight="1" x14ac:dyDescent="0.25">
      <c r="B40" s="72">
        <v>100</v>
      </c>
      <c r="C40" s="41"/>
      <c r="D40" s="42"/>
      <c r="E40" s="43"/>
      <c r="F40" s="43"/>
      <c r="G40" s="43"/>
      <c r="H40" s="43"/>
      <c r="I40" s="5"/>
      <c r="J40" s="45">
        <v>0</v>
      </c>
      <c r="K40" s="44"/>
      <c r="L40" s="45">
        <v>0</v>
      </c>
      <c r="M40" s="46">
        <f t="shared" si="0"/>
        <v>0</v>
      </c>
      <c r="N40" s="47" t="str">
        <f t="shared" si="1"/>
        <v/>
      </c>
      <c r="O40" s="71"/>
      <c r="Q40" s="19" t="e">
        <f t="shared" si="2"/>
        <v>#N/A</v>
      </c>
      <c r="R40" s="1" t="e">
        <f t="shared" si="3"/>
        <v>#N/A</v>
      </c>
      <c r="S40" s="1" t="e">
        <f t="shared" si="4"/>
        <v>#N/A</v>
      </c>
      <c r="T40" s="1" t="e">
        <f t="shared" si="5"/>
        <v>#N/A</v>
      </c>
      <c r="U40" s="1" t="e">
        <f t="shared" si="6"/>
        <v>#N/A</v>
      </c>
      <c r="V40" s="1" t="e">
        <f t="shared" si="7"/>
        <v>#N/A</v>
      </c>
      <c r="W40" s="1" t="e">
        <f t="shared" si="8"/>
        <v>#N/A</v>
      </c>
      <c r="X40" s="1" t="e">
        <f t="shared" si="9"/>
        <v>#N/A</v>
      </c>
      <c r="Y40" s="19" t="e">
        <f t="shared" si="10"/>
        <v>#N/A</v>
      </c>
      <c r="Z40" s="1" t="e">
        <f t="shared" si="11"/>
        <v>#N/A</v>
      </c>
      <c r="AA40" s="1" t="e">
        <f t="shared" si="12"/>
        <v>#N/A</v>
      </c>
      <c r="AB40" s="1" t="e">
        <f t="shared" si="13"/>
        <v>#N/A</v>
      </c>
      <c r="AC40" s="1" t="e">
        <f t="shared" si="14"/>
        <v>#N/A</v>
      </c>
      <c r="AD40" s="1" t="e">
        <f t="shared" si="15"/>
        <v>#N/A</v>
      </c>
      <c r="AE40" s="1" t="e">
        <f t="shared" si="16"/>
        <v>#N/A</v>
      </c>
      <c r="AF40" s="1" t="e">
        <f t="shared" si="17"/>
        <v>#N/A</v>
      </c>
      <c r="AG40" s="1" t="e">
        <f t="shared" si="18"/>
        <v>#N/A</v>
      </c>
      <c r="AH40" s="1" t="e">
        <f t="shared" si="19"/>
        <v>#N/A</v>
      </c>
      <c r="AI40" s="1" t="e">
        <f t="shared" si="20"/>
        <v>#N/A</v>
      </c>
      <c r="AJ40" s="105" t="e">
        <f t="shared" si="21"/>
        <v>#N/A</v>
      </c>
      <c r="AK40" s="105" t="e">
        <f t="shared" si="22"/>
        <v>#N/A</v>
      </c>
      <c r="AL40" s="105" t="e">
        <f t="shared" si="23"/>
        <v>#N/A</v>
      </c>
      <c r="AM40" s="105" t="e">
        <f t="shared" si="24"/>
        <v>#N/A</v>
      </c>
      <c r="AN40" s="105" t="e">
        <f t="shared" si="25"/>
        <v>#N/A</v>
      </c>
      <c r="AO40" s="105" t="e">
        <f t="shared" si="26"/>
        <v>#NAME?</v>
      </c>
      <c r="AP40" s="105" t="e">
        <f t="shared" si="27"/>
        <v>#N/A</v>
      </c>
      <c r="AQ40" s="105" t="e">
        <f t="shared" si="28"/>
        <v>#N/A</v>
      </c>
      <c r="AR40" s="105" t="e">
        <f t="shared" si="29"/>
        <v>#N/A</v>
      </c>
      <c r="AS40" s="105" t="e">
        <f t="shared" si="30"/>
        <v>#N/A</v>
      </c>
      <c r="AT40" s="105" t="e">
        <f t="shared" si="31"/>
        <v>#N/A</v>
      </c>
      <c r="AU40" s="105" t="e">
        <f t="shared" si="32"/>
        <v>#N/A</v>
      </c>
      <c r="AV40" s="105" t="e">
        <f t="shared" si="33"/>
        <v>#N/A</v>
      </c>
      <c r="AW40" s="105" t="e">
        <f t="shared" si="34"/>
        <v>#N/A</v>
      </c>
      <c r="AX40" s="105" t="e">
        <f t="shared" si="35"/>
        <v>#N/A</v>
      </c>
      <c r="AY40" s="105" t="e">
        <f t="shared" si="36"/>
        <v>#N/A</v>
      </c>
      <c r="AZ40" s="105" t="e">
        <f t="shared" si="37"/>
        <v>#N/A</v>
      </c>
      <c r="BA40" s="105" t="e">
        <f t="shared" si="38"/>
        <v>#N/A</v>
      </c>
      <c r="BB40" s="105" t="e">
        <f t="shared" si="39"/>
        <v>#N/A</v>
      </c>
      <c r="BC40" s="105" t="e">
        <f t="shared" si="40"/>
        <v>#N/A</v>
      </c>
      <c r="BD40" s="105" t="e">
        <f t="shared" si="41"/>
        <v>#N/A</v>
      </c>
      <c r="BE40" s="105" t="e">
        <f t="shared" si="42"/>
        <v>#N/A</v>
      </c>
      <c r="BF40" s="20">
        <f t="shared" si="43"/>
        <v>0</v>
      </c>
      <c r="BH40" s="76">
        <f t="shared" si="44"/>
        <v>0</v>
      </c>
      <c r="BI40" s="77">
        <f t="shared" si="45"/>
        <v>0</v>
      </c>
    </row>
    <row r="41" spans="2:61" ht="15" customHeight="1" x14ac:dyDescent="0.25">
      <c r="B41" s="72">
        <v>101</v>
      </c>
      <c r="C41" s="41"/>
      <c r="D41" s="42"/>
      <c r="E41" s="43"/>
      <c r="F41" s="43"/>
      <c r="G41" s="43"/>
      <c r="H41" s="43"/>
      <c r="I41" s="5"/>
      <c r="J41" s="45">
        <v>0</v>
      </c>
      <c r="K41" s="44"/>
      <c r="L41" s="45">
        <v>0</v>
      </c>
      <c r="M41" s="46">
        <f t="shared" si="0"/>
        <v>0</v>
      </c>
      <c r="N41" s="47" t="str">
        <f t="shared" si="1"/>
        <v/>
      </c>
      <c r="O41" s="71"/>
      <c r="Q41" s="19" t="e">
        <f t="shared" si="2"/>
        <v>#N/A</v>
      </c>
      <c r="R41" s="1" t="e">
        <f t="shared" si="3"/>
        <v>#N/A</v>
      </c>
      <c r="S41" s="1" t="e">
        <f t="shared" si="4"/>
        <v>#N/A</v>
      </c>
      <c r="T41" s="1" t="e">
        <f t="shared" si="5"/>
        <v>#N/A</v>
      </c>
      <c r="U41" s="1" t="e">
        <f t="shared" si="6"/>
        <v>#N/A</v>
      </c>
      <c r="V41" s="1" t="e">
        <f t="shared" si="7"/>
        <v>#N/A</v>
      </c>
      <c r="W41" s="1" t="e">
        <f t="shared" si="8"/>
        <v>#N/A</v>
      </c>
      <c r="X41" s="1" t="e">
        <f t="shared" si="9"/>
        <v>#N/A</v>
      </c>
      <c r="Y41" s="19" t="e">
        <f t="shared" si="10"/>
        <v>#N/A</v>
      </c>
      <c r="Z41" s="1" t="e">
        <f t="shared" si="11"/>
        <v>#N/A</v>
      </c>
      <c r="AA41" s="1" t="e">
        <f t="shared" si="12"/>
        <v>#N/A</v>
      </c>
      <c r="AB41" s="1" t="e">
        <f t="shared" si="13"/>
        <v>#N/A</v>
      </c>
      <c r="AC41" s="1" t="e">
        <f t="shared" si="14"/>
        <v>#N/A</v>
      </c>
      <c r="AD41" s="1" t="e">
        <f t="shared" si="15"/>
        <v>#N/A</v>
      </c>
      <c r="AE41" s="1" t="e">
        <f t="shared" si="16"/>
        <v>#N/A</v>
      </c>
      <c r="AF41" s="1" t="e">
        <f t="shared" si="17"/>
        <v>#N/A</v>
      </c>
      <c r="AG41" s="1" t="e">
        <f t="shared" si="18"/>
        <v>#N/A</v>
      </c>
      <c r="AH41" s="1" t="e">
        <f t="shared" si="19"/>
        <v>#N/A</v>
      </c>
      <c r="AI41" s="1" t="e">
        <f t="shared" si="20"/>
        <v>#N/A</v>
      </c>
      <c r="AJ41" s="105" t="e">
        <f t="shared" si="21"/>
        <v>#N/A</v>
      </c>
      <c r="AK41" s="105" t="e">
        <f t="shared" si="22"/>
        <v>#N/A</v>
      </c>
      <c r="AL41" s="105" t="e">
        <f t="shared" si="23"/>
        <v>#N/A</v>
      </c>
      <c r="AM41" s="105" t="e">
        <f t="shared" si="24"/>
        <v>#N/A</v>
      </c>
      <c r="AN41" s="105" t="e">
        <f t="shared" si="25"/>
        <v>#N/A</v>
      </c>
      <c r="AO41" s="105" t="e">
        <f t="shared" si="26"/>
        <v>#NAME?</v>
      </c>
      <c r="AP41" s="105" t="e">
        <f t="shared" si="27"/>
        <v>#N/A</v>
      </c>
      <c r="AQ41" s="105" t="e">
        <f t="shared" si="28"/>
        <v>#N/A</v>
      </c>
      <c r="AR41" s="105" t="e">
        <f t="shared" si="29"/>
        <v>#N/A</v>
      </c>
      <c r="AS41" s="105" t="e">
        <f t="shared" si="30"/>
        <v>#N/A</v>
      </c>
      <c r="AT41" s="105" t="e">
        <f t="shared" si="31"/>
        <v>#N/A</v>
      </c>
      <c r="AU41" s="105" t="e">
        <f t="shared" si="32"/>
        <v>#N/A</v>
      </c>
      <c r="AV41" s="105" t="e">
        <f t="shared" si="33"/>
        <v>#N/A</v>
      </c>
      <c r="AW41" s="105" t="e">
        <f t="shared" si="34"/>
        <v>#N/A</v>
      </c>
      <c r="AX41" s="105" t="e">
        <f t="shared" si="35"/>
        <v>#N/A</v>
      </c>
      <c r="AY41" s="105" t="e">
        <f t="shared" si="36"/>
        <v>#N/A</v>
      </c>
      <c r="AZ41" s="105" t="e">
        <f t="shared" si="37"/>
        <v>#N/A</v>
      </c>
      <c r="BA41" s="105" t="e">
        <f t="shared" si="38"/>
        <v>#N/A</v>
      </c>
      <c r="BB41" s="105" t="e">
        <f t="shared" si="39"/>
        <v>#N/A</v>
      </c>
      <c r="BC41" s="105" t="e">
        <f t="shared" si="40"/>
        <v>#N/A</v>
      </c>
      <c r="BD41" s="105" t="e">
        <f t="shared" si="41"/>
        <v>#N/A</v>
      </c>
      <c r="BE41" s="105" t="e">
        <f t="shared" si="42"/>
        <v>#N/A</v>
      </c>
      <c r="BF41" s="20">
        <f t="shared" si="43"/>
        <v>0</v>
      </c>
      <c r="BG41"/>
      <c r="BH41" s="76">
        <f t="shared" si="44"/>
        <v>0</v>
      </c>
      <c r="BI41" s="77">
        <f t="shared" si="45"/>
        <v>0</v>
      </c>
    </row>
    <row r="42" spans="2:61" ht="15" customHeight="1" x14ac:dyDescent="0.25">
      <c r="B42" s="72">
        <v>102</v>
      </c>
      <c r="C42" s="41"/>
      <c r="D42" s="42"/>
      <c r="E42" s="43"/>
      <c r="F42" s="43"/>
      <c r="G42" s="43"/>
      <c r="H42" s="43"/>
      <c r="I42" s="5"/>
      <c r="J42" s="45">
        <v>0</v>
      </c>
      <c r="K42" s="44"/>
      <c r="L42" s="45">
        <v>0</v>
      </c>
      <c r="M42" s="46">
        <f t="shared" si="0"/>
        <v>0</v>
      </c>
      <c r="N42" s="47" t="str">
        <f t="shared" si="1"/>
        <v/>
      </c>
      <c r="O42" s="71"/>
      <c r="Q42" s="19" t="e">
        <f t="shared" si="2"/>
        <v>#N/A</v>
      </c>
      <c r="R42" s="1" t="e">
        <f t="shared" si="3"/>
        <v>#N/A</v>
      </c>
      <c r="S42" s="1" t="e">
        <f t="shared" si="4"/>
        <v>#N/A</v>
      </c>
      <c r="T42" s="1" t="e">
        <f t="shared" si="5"/>
        <v>#N/A</v>
      </c>
      <c r="U42" s="1" t="e">
        <f t="shared" si="6"/>
        <v>#N/A</v>
      </c>
      <c r="V42" s="1" t="e">
        <f t="shared" si="7"/>
        <v>#N/A</v>
      </c>
      <c r="W42" s="1" t="e">
        <f t="shared" si="8"/>
        <v>#N/A</v>
      </c>
      <c r="X42" s="1" t="e">
        <f t="shared" si="9"/>
        <v>#N/A</v>
      </c>
      <c r="Y42" s="19" t="e">
        <f t="shared" si="10"/>
        <v>#N/A</v>
      </c>
      <c r="Z42" s="1" t="e">
        <f t="shared" si="11"/>
        <v>#N/A</v>
      </c>
      <c r="AA42" s="1" t="e">
        <f t="shared" si="12"/>
        <v>#N/A</v>
      </c>
      <c r="AB42" s="1" t="e">
        <f t="shared" si="13"/>
        <v>#N/A</v>
      </c>
      <c r="AC42" s="1" t="e">
        <f t="shared" si="14"/>
        <v>#N/A</v>
      </c>
      <c r="AD42" s="1" t="e">
        <f t="shared" si="15"/>
        <v>#N/A</v>
      </c>
      <c r="AE42" s="1" t="e">
        <f t="shared" si="16"/>
        <v>#N/A</v>
      </c>
      <c r="AF42" s="1" t="e">
        <f t="shared" si="17"/>
        <v>#N/A</v>
      </c>
      <c r="AG42" s="1" t="e">
        <f t="shared" si="18"/>
        <v>#N/A</v>
      </c>
      <c r="AH42" s="1" t="e">
        <f t="shared" si="19"/>
        <v>#N/A</v>
      </c>
      <c r="AI42" s="1" t="e">
        <f t="shared" si="20"/>
        <v>#N/A</v>
      </c>
      <c r="AJ42" s="105" t="e">
        <f t="shared" si="21"/>
        <v>#N/A</v>
      </c>
      <c r="AK42" s="105" t="e">
        <f t="shared" si="22"/>
        <v>#N/A</v>
      </c>
      <c r="AL42" s="105" t="e">
        <f t="shared" si="23"/>
        <v>#N/A</v>
      </c>
      <c r="AM42" s="105" t="e">
        <f t="shared" si="24"/>
        <v>#N/A</v>
      </c>
      <c r="AN42" s="105" t="e">
        <f t="shared" si="25"/>
        <v>#N/A</v>
      </c>
      <c r="AO42" s="105" t="e">
        <f t="shared" si="26"/>
        <v>#NAME?</v>
      </c>
      <c r="AP42" s="105" t="e">
        <f t="shared" si="27"/>
        <v>#N/A</v>
      </c>
      <c r="AQ42" s="105" t="e">
        <f t="shared" si="28"/>
        <v>#N/A</v>
      </c>
      <c r="AR42" s="105" t="e">
        <f t="shared" si="29"/>
        <v>#N/A</v>
      </c>
      <c r="AS42" s="105" t="e">
        <f t="shared" si="30"/>
        <v>#N/A</v>
      </c>
      <c r="AT42" s="105" t="e">
        <f t="shared" si="31"/>
        <v>#N/A</v>
      </c>
      <c r="AU42" s="105" t="e">
        <f t="shared" si="32"/>
        <v>#N/A</v>
      </c>
      <c r="AV42" s="105" t="e">
        <f t="shared" si="33"/>
        <v>#N/A</v>
      </c>
      <c r="AW42" s="105" t="e">
        <f t="shared" si="34"/>
        <v>#N/A</v>
      </c>
      <c r="AX42" s="105" t="e">
        <f t="shared" si="35"/>
        <v>#N/A</v>
      </c>
      <c r="AY42" s="105" t="e">
        <f t="shared" si="36"/>
        <v>#N/A</v>
      </c>
      <c r="AZ42" s="105" t="e">
        <f t="shared" si="37"/>
        <v>#N/A</v>
      </c>
      <c r="BA42" s="105" t="e">
        <f t="shared" si="38"/>
        <v>#N/A</v>
      </c>
      <c r="BB42" s="105" t="e">
        <f t="shared" si="39"/>
        <v>#N/A</v>
      </c>
      <c r="BC42" s="105" t="e">
        <f t="shared" si="40"/>
        <v>#N/A</v>
      </c>
      <c r="BD42" s="105" t="e">
        <f t="shared" si="41"/>
        <v>#N/A</v>
      </c>
      <c r="BE42" s="105" t="e">
        <f t="shared" si="42"/>
        <v>#N/A</v>
      </c>
      <c r="BF42" s="20">
        <f t="shared" si="43"/>
        <v>0</v>
      </c>
      <c r="BG42"/>
      <c r="BH42" s="76">
        <f t="shared" si="44"/>
        <v>0</v>
      </c>
      <c r="BI42" s="77">
        <f t="shared" si="45"/>
        <v>0</v>
      </c>
    </row>
    <row r="43" spans="2:61" ht="15" customHeight="1" x14ac:dyDescent="0.25">
      <c r="B43" s="72">
        <v>103</v>
      </c>
      <c r="C43" s="41"/>
      <c r="D43" s="42"/>
      <c r="E43" s="43"/>
      <c r="F43" s="43"/>
      <c r="G43" s="43"/>
      <c r="H43" s="43"/>
      <c r="I43" s="5"/>
      <c r="J43" s="45">
        <v>0</v>
      </c>
      <c r="K43" s="44"/>
      <c r="L43" s="45">
        <v>0</v>
      </c>
      <c r="M43" s="46">
        <f t="shared" si="0"/>
        <v>0</v>
      </c>
      <c r="N43" s="47" t="str">
        <f t="shared" si="1"/>
        <v/>
      </c>
      <c r="O43" s="71"/>
      <c r="Q43" s="19" t="e">
        <f t="shared" si="2"/>
        <v>#N/A</v>
      </c>
      <c r="R43" s="1" t="e">
        <f t="shared" si="3"/>
        <v>#N/A</v>
      </c>
      <c r="S43" s="1" t="e">
        <f t="shared" si="4"/>
        <v>#N/A</v>
      </c>
      <c r="T43" s="1" t="e">
        <f t="shared" si="5"/>
        <v>#N/A</v>
      </c>
      <c r="U43" s="1" t="e">
        <f t="shared" si="6"/>
        <v>#N/A</v>
      </c>
      <c r="V43" s="1" t="e">
        <f t="shared" si="7"/>
        <v>#N/A</v>
      </c>
      <c r="W43" s="1" t="e">
        <f t="shared" si="8"/>
        <v>#N/A</v>
      </c>
      <c r="X43" s="1" t="e">
        <f t="shared" si="9"/>
        <v>#N/A</v>
      </c>
      <c r="Y43" s="19" t="e">
        <f t="shared" si="10"/>
        <v>#N/A</v>
      </c>
      <c r="Z43" s="1" t="e">
        <f t="shared" si="11"/>
        <v>#N/A</v>
      </c>
      <c r="AA43" s="1" t="e">
        <f t="shared" si="12"/>
        <v>#N/A</v>
      </c>
      <c r="AB43" s="1" t="e">
        <f t="shared" si="13"/>
        <v>#N/A</v>
      </c>
      <c r="AC43" s="1" t="e">
        <f t="shared" si="14"/>
        <v>#N/A</v>
      </c>
      <c r="AD43" s="1" t="e">
        <f t="shared" si="15"/>
        <v>#N/A</v>
      </c>
      <c r="AE43" s="1" t="e">
        <f t="shared" si="16"/>
        <v>#N/A</v>
      </c>
      <c r="AF43" s="1" t="e">
        <f t="shared" si="17"/>
        <v>#N/A</v>
      </c>
      <c r="AG43" s="1" t="e">
        <f t="shared" si="18"/>
        <v>#N/A</v>
      </c>
      <c r="AH43" s="1" t="e">
        <f t="shared" si="19"/>
        <v>#N/A</v>
      </c>
      <c r="AI43" s="1" t="e">
        <f t="shared" si="20"/>
        <v>#N/A</v>
      </c>
      <c r="AJ43" s="105" t="e">
        <f t="shared" si="21"/>
        <v>#N/A</v>
      </c>
      <c r="AK43" s="105" t="e">
        <f t="shared" si="22"/>
        <v>#N/A</v>
      </c>
      <c r="AL43" s="105" t="e">
        <f t="shared" si="23"/>
        <v>#N/A</v>
      </c>
      <c r="AM43" s="105" t="e">
        <f t="shared" si="24"/>
        <v>#N/A</v>
      </c>
      <c r="AN43" s="105" t="e">
        <f t="shared" si="25"/>
        <v>#N/A</v>
      </c>
      <c r="AO43" s="105" t="e">
        <f t="shared" si="26"/>
        <v>#NAME?</v>
      </c>
      <c r="AP43" s="105" t="e">
        <f t="shared" si="27"/>
        <v>#N/A</v>
      </c>
      <c r="AQ43" s="105" t="e">
        <f t="shared" si="28"/>
        <v>#N/A</v>
      </c>
      <c r="AR43" s="105" t="e">
        <f t="shared" si="29"/>
        <v>#N/A</v>
      </c>
      <c r="AS43" s="105" t="e">
        <f t="shared" si="30"/>
        <v>#N/A</v>
      </c>
      <c r="AT43" s="105" t="e">
        <f t="shared" si="31"/>
        <v>#N/A</v>
      </c>
      <c r="AU43" s="105" t="e">
        <f t="shared" si="32"/>
        <v>#N/A</v>
      </c>
      <c r="AV43" s="105" t="e">
        <f t="shared" si="33"/>
        <v>#N/A</v>
      </c>
      <c r="AW43" s="105" t="e">
        <f t="shared" si="34"/>
        <v>#N/A</v>
      </c>
      <c r="AX43" s="105" t="e">
        <f t="shared" si="35"/>
        <v>#N/A</v>
      </c>
      <c r="AY43" s="105" t="e">
        <f t="shared" si="36"/>
        <v>#N/A</v>
      </c>
      <c r="AZ43" s="105" t="e">
        <f t="shared" si="37"/>
        <v>#N/A</v>
      </c>
      <c r="BA43" s="105" t="e">
        <f t="shared" si="38"/>
        <v>#N/A</v>
      </c>
      <c r="BB43" s="105" t="e">
        <f t="shared" si="39"/>
        <v>#N/A</v>
      </c>
      <c r="BC43" s="105" t="e">
        <f t="shared" si="40"/>
        <v>#N/A</v>
      </c>
      <c r="BD43" s="105" t="e">
        <f t="shared" si="41"/>
        <v>#N/A</v>
      </c>
      <c r="BE43" s="105" t="e">
        <f t="shared" si="42"/>
        <v>#N/A</v>
      </c>
      <c r="BF43" s="20">
        <f t="shared" si="43"/>
        <v>0</v>
      </c>
      <c r="BG43"/>
      <c r="BH43" s="76">
        <f t="shared" si="44"/>
        <v>0</v>
      </c>
      <c r="BI43" s="77">
        <f t="shared" si="45"/>
        <v>0</v>
      </c>
    </row>
    <row r="44" spans="2:61" ht="15" customHeight="1" x14ac:dyDescent="0.25">
      <c r="B44" s="72">
        <v>104</v>
      </c>
      <c r="C44" s="41"/>
      <c r="D44" s="42"/>
      <c r="E44" s="43"/>
      <c r="F44" s="43"/>
      <c r="G44" s="43"/>
      <c r="H44" s="43"/>
      <c r="I44" s="5"/>
      <c r="J44" s="45">
        <v>0</v>
      </c>
      <c r="K44" s="44"/>
      <c r="L44" s="45">
        <v>0</v>
      </c>
      <c r="M44" s="46">
        <f t="shared" si="0"/>
        <v>0</v>
      </c>
      <c r="N44" s="47" t="str">
        <f t="shared" si="1"/>
        <v/>
      </c>
      <c r="O44" s="71"/>
      <c r="Q44" s="19" t="e">
        <f t="shared" si="2"/>
        <v>#N/A</v>
      </c>
      <c r="R44" s="1" t="e">
        <f t="shared" si="3"/>
        <v>#N/A</v>
      </c>
      <c r="S44" s="1" t="e">
        <f t="shared" si="4"/>
        <v>#N/A</v>
      </c>
      <c r="T44" s="1" t="e">
        <f t="shared" si="5"/>
        <v>#N/A</v>
      </c>
      <c r="U44" s="1" t="e">
        <f t="shared" si="6"/>
        <v>#N/A</v>
      </c>
      <c r="V44" s="1" t="e">
        <f t="shared" si="7"/>
        <v>#N/A</v>
      </c>
      <c r="W44" s="1" t="e">
        <f t="shared" si="8"/>
        <v>#N/A</v>
      </c>
      <c r="X44" s="1" t="e">
        <f t="shared" si="9"/>
        <v>#N/A</v>
      </c>
      <c r="Y44" s="19" t="e">
        <f t="shared" si="10"/>
        <v>#N/A</v>
      </c>
      <c r="Z44" s="1" t="e">
        <f t="shared" si="11"/>
        <v>#N/A</v>
      </c>
      <c r="AA44" s="1" t="e">
        <f t="shared" si="12"/>
        <v>#N/A</v>
      </c>
      <c r="AB44" s="1" t="e">
        <f t="shared" si="13"/>
        <v>#N/A</v>
      </c>
      <c r="AC44" s="1" t="e">
        <f t="shared" si="14"/>
        <v>#N/A</v>
      </c>
      <c r="AD44" s="1" t="e">
        <f t="shared" si="15"/>
        <v>#N/A</v>
      </c>
      <c r="AE44" s="1" t="e">
        <f t="shared" si="16"/>
        <v>#N/A</v>
      </c>
      <c r="AF44" s="1" t="e">
        <f t="shared" si="17"/>
        <v>#N/A</v>
      </c>
      <c r="AG44" s="1" t="e">
        <f t="shared" si="18"/>
        <v>#N/A</v>
      </c>
      <c r="AH44" s="1" t="e">
        <f t="shared" si="19"/>
        <v>#N/A</v>
      </c>
      <c r="AI44" s="1" t="e">
        <f t="shared" si="20"/>
        <v>#N/A</v>
      </c>
      <c r="AJ44" s="105" t="e">
        <f t="shared" si="21"/>
        <v>#N/A</v>
      </c>
      <c r="AK44" s="105" t="e">
        <f t="shared" si="22"/>
        <v>#N/A</v>
      </c>
      <c r="AL44" s="105" t="e">
        <f t="shared" si="23"/>
        <v>#N/A</v>
      </c>
      <c r="AM44" s="105" t="e">
        <f t="shared" si="24"/>
        <v>#N/A</v>
      </c>
      <c r="AN44" s="105" t="e">
        <f t="shared" si="25"/>
        <v>#N/A</v>
      </c>
      <c r="AO44" s="105" t="e">
        <f t="shared" si="26"/>
        <v>#NAME?</v>
      </c>
      <c r="AP44" s="105" t="e">
        <f t="shared" si="27"/>
        <v>#N/A</v>
      </c>
      <c r="AQ44" s="105" t="e">
        <f t="shared" si="28"/>
        <v>#N/A</v>
      </c>
      <c r="AR44" s="105" t="e">
        <f t="shared" si="29"/>
        <v>#N/A</v>
      </c>
      <c r="AS44" s="105" t="e">
        <f t="shared" si="30"/>
        <v>#N/A</v>
      </c>
      <c r="AT44" s="105" t="e">
        <f t="shared" si="31"/>
        <v>#N/A</v>
      </c>
      <c r="AU44" s="105" t="e">
        <f t="shared" si="32"/>
        <v>#N/A</v>
      </c>
      <c r="AV44" s="105" t="e">
        <f t="shared" si="33"/>
        <v>#N/A</v>
      </c>
      <c r="AW44" s="105" t="e">
        <f t="shared" si="34"/>
        <v>#N/A</v>
      </c>
      <c r="AX44" s="105" t="e">
        <f t="shared" si="35"/>
        <v>#N/A</v>
      </c>
      <c r="AY44" s="105" t="e">
        <f t="shared" si="36"/>
        <v>#N/A</v>
      </c>
      <c r="AZ44" s="105" t="e">
        <f t="shared" si="37"/>
        <v>#N/A</v>
      </c>
      <c r="BA44" s="105" t="e">
        <f t="shared" si="38"/>
        <v>#N/A</v>
      </c>
      <c r="BB44" s="105" t="e">
        <f t="shared" si="39"/>
        <v>#N/A</v>
      </c>
      <c r="BC44" s="105" t="e">
        <f t="shared" si="40"/>
        <v>#N/A</v>
      </c>
      <c r="BD44" s="105" t="e">
        <f t="shared" si="41"/>
        <v>#N/A</v>
      </c>
      <c r="BE44" s="105" t="e">
        <f t="shared" si="42"/>
        <v>#N/A</v>
      </c>
      <c r="BF44" s="20">
        <f t="shared" si="43"/>
        <v>0</v>
      </c>
      <c r="BG44"/>
      <c r="BH44" s="76">
        <f t="shared" si="44"/>
        <v>0</v>
      </c>
      <c r="BI44" s="77">
        <f t="shared" si="45"/>
        <v>0</v>
      </c>
    </row>
    <row r="45" spans="2:61" ht="15" customHeight="1" thickBot="1" x14ac:dyDescent="0.3">
      <c r="B45" s="73">
        <v>105</v>
      </c>
      <c r="C45" s="48"/>
      <c r="D45" s="49"/>
      <c r="E45" s="50"/>
      <c r="F45" s="50"/>
      <c r="G45" s="50"/>
      <c r="H45" s="50"/>
      <c r="I45" s="104"/>
      <c r="J45" s="52">
        <v>0</v>
      </c>
      <c r="K45" s="51"/>
      <c r="L45" s="52">
        <v>0</v>
      </c>
      <c r="M45" s="53">
        <f t="shared" si="0"/>
        <v>0</v>
      </c>
      <c r="N45" s="54" t="str">
        <f t="shared" si="1"/>
        <v/>
      </c>
      <c r="O45" s="71"/>
      <c r="Q45" s="21" t="e">
        <f t="shared" si="2"/>
        <v>#N/A</v>
      </c>
      <c r="R45" s="22" t="e">
        <f t="shared" si="3"/>
        <v>#N/A</v>
      </c>
      <c r="S45" s="22" t="e">
        <f t="shared" si="4"/>
        <v>#N/A</v>
      </c>
      <c r="T45" s="22" t="e">
        <f t="shared" si="5"/>
        <v>#N/A</v>
      </c>
      <c r="U45" s="22" t="e">
        <f t="shared" si="6"/>
        <v>#N/A</v>
      </c>
      <c r="V45" s="1" t="e">
        <f t="shared" si="7"/>
        <v>#N/A</v>
      </c>
      <c r="W45" s="22" t="e">
        <f t="shared" si="8"/>
        <v>#N/A</v>
      </c>
      <c r="X45" s="22" t="e">
        <f t="shared" si="9"/>
        <v>#N/A</v>
      </c>
      <c r="Y45" s="21" t="e">
        <f t="shared" si="10"/>
        <v>#N/A</v>
      </c>
      <c r="Z45" s="22" t="e">
        <f t="shared" si="11"/>
        <v>#N/A</v>
      </c>
      <c r="AA45" s="22" t="e">
        <f t="shared" si="12"/>
        <v>#N/A</v>
      </c>
      <c r="AB45" s="22" t="e">
        <f t="shared" si="13"/>
        <v>#N/A</v>
      </c>
      <c r="AC45" s="22" t="e">
        <f t="shared" si="14"/>
        <v>#N/A</v>
      </c>
      <c r="AD45" s="1" t="e">
        <f t="shared" si="15"/>
        <v>#N/A</v>
      </c>
      <c r="AE45" s="22" t="e">
        <f t="shared" si="16"/>
        <v>#N/A</v>
      </c>
      <c r="AF45" s="22" t="e">
        <f t="shared" si="17"/>
        <v>#N/A</v>
      </c>
      <c r="AG45" s="1" t="e">
        <f t="shared" si="18"/>
        <v>#N/A</v>
      </c>
      <c r="AH45" s="22" t="e">
        <f t="shared" si="19"/>
        <v>#N/A</v>
      </c>
      <c r="AI45" s="22" t="e">
        <f t="shared" si="20"/>
        <v>#N/A</v>
      </c>
      <c r="AJ45" s="105" t="e">
        <f t="shared" si="21"/>
        <v>#N/A</v>
      </c>
      <c r="AK45" s="105" t="e">
        <f t="shared" si="22"/>
        <v>#N/A</v>
      </c>
      <c r="AL45" s="105" t="e">
        <f t="shared" si="23"/>
        <v>#N/A</v>
      </c>
      <c r="AM45" s="105" t="e">
        <f t="shared" si="24"/>
        <v>#N/A</v>
      </c>
      <c r="AN45" s="105" t="e">
        <f t="shared" si="25"/>
        <v>#N/A</v>
      </c>
      <c r="AO45" s="105" t="e">
        <f t="shared" si="26"/>
        <v>#NAME?</v>
      </c>
      <c r="AP45" s="105" t="e">
        <f t="shared" si="27"/>
        <v>#N/A</v>
      </c>
      <c r="AQ45" s="105" t="e">
        <f t="shared" si="28"/>
        <v>#N/A</v>
      </c>
      <c r="AR45" s="105" t="e">
        <f t="shared" si="29"/>
        <v>#N/A</v>
      </c>
      <c r="AS45" s="105" t="e">
        <f t="shared" si="30"/>
        <v>#N/A</v>
      </c>
      <c r="AT45" s="105" t="e">
        <f t="shared" si="31"/>
        <v>#N/A</v>
      </c>
      <c r="AU45" s="105" t="e">
        <f t="shared" si="32"/>
        <v>#N/A</v>
      </c>
      <c r="AV45" s="105" t="e">
        <f t="shared" si="33"/>
        <v>#N/A</v>
      </c>
      <c r="AW45" s="105" t="e">
        <f t="shared" si="34"/>
        <v>#N/A</v>
      </c>
      <c r="AX45" s="105" t="e">
        <f t="shared" si="35"/>
        <v>#N/A</v>
      </c>
      <c r="AY45" s="105" t="e">
        <f t="shared" si="36"/>
        <v>#N/A</v>
      </c>
      <c r="AZ45" s="105" t="e">
        <f t="shared" si="37"/>
        <v>#N/A</v>
      </c>
      <c r="BA45" s="105" t="e">
        <f t="shared" si="38"/>
        <v>#N/A</v>
      </c>
      <c r="BB45" s="105" t="e">
        <f t="shared" si="39"/>
        <v>#N/A</v>
      </c>
      <c r="BC45" s="105" t="e">
        <f t="shared" si="40"/>
        <v>#N/A</v>
      </c>
      <c r="BD45" s="105" t="e">
        <f t="shared" si="41"/>
        <v>#N/A</v>
      </c>
      <c r="BE45" s="105" t="e">
        <f t="shared" si="42"/>
        <v>#N/A</v>
      </c>
      <c r="BF45" s="20">
        <f t="shared" si="43"/>
        <v>0</v>
      </c>
      <c r="BG45"/>
      <c r="BH45" s="78">
        <f t="shared" si="44"/>
        <v>0</v>
      </c>
      <c r="BI45" s="79">
        <f t="shared" si="45"/>
        <v>0</v>
      </c>
    </row>
    <row r="46" spans="2:61" ht="13.8" x14ac:dyDescent="0.25">
      <c r="AJ46" s="33"/>
      <c r="AK46" s="33"/>
      <c r="AL46" s="33"/>
      <c r="AM46" s="33"/>
      <c r="AN46" s="33"/>
      <c r="AO46" s="33"/>
      <c r="AP46" s="33"/>
      <c r="AQ46" s="33"/>
      <c r="AR46" s="33"/>
      <c r="AS46" s="33"/>
      <c r="AT46" s="33"/>
      <c r="AU46" s="33"/>
      <c r="AV46" s="33"/>
      <c r="AW46" s="33"/>
      <c r="AX46" s="33"/>
      <c r="AY46" s="33"/>
      <c r="AZ46" s="33"/>
      <c r="BA46" s="33"/>
      <c r="BB46" s="33"/>
      <c r="BC46" s="33"/>
      <c r="BD46" s="33"/>
      <c r="BE46" s="33"/>
    </row>
    <row r="47" spans="2:61" ht="15" x14ac:dyDescent="0.25">
      <c r="AJ47" s="75"/>
      <c r="AK47" s="75"/>
      <c r="AL47" s="75"/>
      <c r="AM47" s="75"/>
      <c r="AN47" s="75"/>
      <c r="AO47" s="75"/>
      <c r="AP47" s="75"/>
      <c r="AQ47" s="75"/>
      <c r="AR47" s="75"/>
      <c r="AS47" s="75"/>
      <c r="AT47" s="75"/>
      <c r="AU47" s="75"/>
      <c r="AV47" s="75"/>
      <c r="AW47" s="75"/>
      <c r="AX47" s="75"/>
      <c r="AY47" s="75"/>
      <c r="AZ47" s="75"/>
      <c r="BA47" s="75"/>
      <c r="BB47" s="75"/>
      <c r="BC47" s="75"/>
      <c r="BD47" s="75"/>
      <c r="BE47" s="75"/>
    </row>
    <row r="48" spans="2:61" x14ac:dyDescent="0.25">
      <c r="AJ48" s="74"/>
      <c r="AK48" s="74"/>
      <c r="AL48" s="74"/>
      <c r="AM48" s="74"/>
      <c r="AN48" s="74"/>
      <c r="AO48" s="74"/>
      <c r="AP48" s="74"/>
      <c r="AQ48" s="74"/>
      <c r="AR48" s="74"/>
      <c r="AS48" s="74"/>
      <c r="AT48" s="74"/>
      <c r="AU48" s="74"/>
      <c r="AV48" s="74"/>
      <c r="AW48" s="74"/>
      <c r="AX48" s="74"/>
      <c r="AY48" s="74"/>
      <c r="AZ48" s="74"/>
      <c r="BA48" s="74"/>
      <c r="BB48" s="74"/>
      <c r="BC48" s="74"/>
      <c r="BD48" s="74"/>
      <c r="BE48" s="74"/>
    </row>
  </sheetData>
  <sheetProtection password="8199" sheet="1" objects="1" scenarios="1" selectLockedCells="1"/>
  <mergeCells count="4">
    <mergeCell ref="C2:D2"/>
    <mergeCell ref="C3:D3"/>
    <mergeCell ref="E2:F2"/>
    <mergeCell ref="E3:F3"/>
  </mergeCells>
  <phoneticPr fontId="2" type="noConversion"/>
  <conditionalFormatting sqref="L6:M6">
    <cfRule type="expression" dxfId="24" priority="1" stopIfTrue="1">
      <formula>$L$6&gt;$M$6</formula>
    </cfRule>
  </conditionalFormatting>
  <conditionalFormatting sqref="L7:M7">
    <cfRule type="expression" dxfId="23" priority="2" stopIfTrue="1">
      <formula>$L$7&gt;$M$7</formula>
    </cfRule>
  </conditionalFormatting>
  <conditionalFormatting sqref="L8:M8">
    <cfRule type="expression" dxfId="22" priority="3" stopIfTrue="1">
      <formula>$L$8&gt;$M$8</formula>
    </cfRule>
  </conditionalFormatting>
  <conditionalFormatting sqref="L9:M9">
    <cfRule type="expression" dxfId="21" priority="4" stopIfTrue="1">
      <formula>$L$9&gt;$M$9</formula>
    </cfRule>
  </conditionalFormatting>
  <conditionalFormatting sqref="L10:M10">
    <cfRule type="expression" dxfId="20" priority="5" stopIfTrue="1">
      <formula>$L$10&gt;$M$10</formula>
    </cfRule>
  </conditionalFormatting>
  <conditionalFormatting sqref="L11:M11">
    <cfRule type="expression" dxfId="19" priority="6" stopIfTrue="1">
      <formula>$L$11&gt;$M$11</formula>
    </cfRule>
  </conditionalFormatting>
  <conditionalFormatting sqref="L12:M12">
    <cfRule type="expression" dxfId="18" priority="7" stopIfTrue="1">
      <formula>$L$12&gt;$M$12</formula>
    </cfRule>
  </conditionalFormatting>
  <conditionalFormatting sqref="L13:M13">
    <cfRule type="expression" dxfId="17" priority="8" stopIfTrue="1">
      <formula>$L$13&gt;$M$13</formula>
    </cfRule>
  </conditionalFormatting>
  <conditionalFormatting sqref="L14:M14">
    <cfRule type="expression" dxfId="16" priority="9" stopIfTrue="1">
      <formula>$L$14&gt;$M$14</formula>
    </cfRule>
  </conditionalFormatting>
  <conditionalFormatting sqref="L15:M15">
    <cfRule type="expression" dxfId="15" priority="10" stopIfTrue="1">
      <formula>$L$15&gt;$M$15</formula>
    </cfRule>
  </conditionalFormatting>
  <conditionalFormatting sqref="L16:M16">
    <cfRule type="expression" dxfId="14" priority="11" stopIfTrue="1">
      <formula>$L$16&gt;$M$16</formula>
    </cfRule>
  </conditionalFormatting>
  <conditionalFormatting sqref="L17:M17">
    <cfRule type="expression" dxfId="13" priority="12" stopIfTrue="1">
      <formula>$L$17&gt;$M$17</formula>
    </cfRule>
  </conditionalFormatting>
  <conditionalFormatting sqref="L18:M18">
    <cfRule type="expression" dxfId="12" priority="13" stopIfTrue="1">
      <formula>$L$18&gt;$M$18</formula>
    </cfRule>
  </conditionalFormatting>
  <conditionalFormatting sqref="L19:M19">
    <cfRule type="expression" dxfId="11" priority="14" stopIfTrue="1">
      <formula>$L$19&gt;$M$19</formula>
    </cfRule>
  </conditionalFormatting>
  <conditionalFormatting sqref="L20:M20 L31:M31">
    <cfRule type="expression" dxfId="10" priority="15" stopIfTrue="1">
      <formula>$L$20&gt;$M$20</formula>
    </cfRule>
  </conditionalFormatting>
  <conditionalFormatting sqref="L21:M21 L32:M32">
    <cfRule type="expression" dxfId="9" priority="16" stopIfTrue="1">
      <formula>$L$21&gt;$M$21</formula>
    </cfRule>
  </conditionalFormatting>
  <conditionalFormatting sqref="L22:M22 L33:M33">
    <cfRule type="expression" dxfId="8" priority="17" stopIfTrue="1">
      <formula>$L$22&gt;$M$22</formula>
    </cfRule>
  </conditionalFormatting>
  <conditionalFormatting sqref="L23:M23 L34:M34">
    <cfRule type="expression" dxfId="7" priority="18" stopIfTrue="1">
      <formula>$L$23&gt;$M$23</formula>
    </cfRule>
  </conditionalFormatting>
  <conditionalFormatting sqref="L24:M24 L35:M35">
    <cfRule type="expression" dxfId="6" priority="19" stopIfTrue="1">
      <formula>$L$24&gt;$M$24</formula>
    </cfRule>
  </conditionalFormatting>
  <conditionalFormatting sqref="L25:M25 L36:M36 L41:M41">
    <cfRule type="expression" dxfId="5" priority="20" stopIfTrue="1">
      <formula>$L$25&gt;$M$25</formula>
    </cfRule>
  </conditionalFormatting>
  <conditionalFormatting sqref="L26:M26 L37:M37 L42:M42">
    <cfRule type="expression" dxfId="4" priority="21" stopIfTrue="1">
      <formula>$L$26&gt;$M$26</formula>
    </cfRule>
  </conditionalFormatting>
  <conditionalFormatting sqref="L27:M27 L38:M38 L43:M43">
    <cfRule type="expression" dxfId="3" priority="22" stopIfTrue="1">
      <formula>$L$27&gt;$M$27</formula>
    </cfRule>
  </conditionalFormatting>
  <conditionalFormatting sqref="L28:M28 L39:M39 L44:M44">
    <cfRule type="expression" dxfId="2" priority="23" stopIfTrue="1">
      <formula>$L$28&gt;$M$28</formula>
    </cfRule>
  </conditionalFormatting>
  <conditionalFormatting sqref="L29:M29 L40:M40 L45:M45">
    <cfRule type="expression" dxfId="1" priority="24" stopIfTrue="1">
      <formula>$L$29&gt;$M$29</formula>
    </cfRule>
  </conditionalFormatting>
  <conditionalFormatting sqref="L30:M30">
    <cfRule type="expression" dxfId="0" priority="25" stopIfTrue="1">
      <formula>$L$30&gt;$M$30</formula>
    </cfRule>
  </conditionalFormatting>
  <dataValidations count="42">
    <dataValidation allowBlank="1" showInputMessage="1" errorTitle="Annual Income" error="The Annual Income must be &lt;= 80%-AMI's." sqref="L6:L45" xr:uid="{00000000-0002-0000-0200-000000000000}"/>
    <dataValidation type="list" allowBlank="1" showInputMessage="1" showErrorMessage="1" errorTitle="1st-time Homebuyer" error="Please enter 1st-time Homebuyer as Y or N." sqref="K6:K45" xr:uid="{00000000-0002-0000-0200-000001000000}">
      <formula1>"Y,N"</formula1>
    </dataValidation>
    <dataValidation type="date" allowBlank="1" showInputMessage="1" showErrorMessage="1" errorTitle="Loan Date" error="The Loan Date must be between the dates listed on the 1st page in FHLB Advance Information." sqref="D6" xr:uid="{00000000-0002-0000-0200-000002000000}">
      <formula1>C3</formula1>
      <formula2>E3</formula2>
    </dataValidation>
    <dataValidation type="date" allowBlank="1" showInputMessage="1" showErrorMessage="1" errorTitle="Loan Date" error="The Loan Date must be between the dates listed on the 1st page in FHLB Advance Information." sqref="D7" xr:uid="{00000000-0002-0000-0200-000003000000}">
      <formula1>C3</formula1>
      <formula2>E3</formula2>
    </dataValidation>
    <dataValidation type="date" allowBlank="1" showInputMessage="1" showErrorMessage="1" errorTitle="Loan Date" error="The Loan Date must be between the dates listed on the 1st page in FHLB Advance Information." sqref="D8" xr:uid="{00000000-0002-0000-0200-000004000000}">
      <formula1>C3</formula1>
      <formula2>E3</formula2>
    </dataValidation>
    <dataValidation type="date" allowBlank="1" showInputMessage="1" showErrorMessage="1" errorTitle="Loan Date" error="The Loan Date must be between the dates listed on the 1st page in FHLB Advance Information." sqref="D9" xr:uid="{00000000-0002-0000-0200-000005000000}">
      <formula1>C3</formula1>
      <formula2>E3</formula2>
    </dataValidation>
    <dataValidation type="date" allowBlank="1" showInputMessage="1" showErrorMessage="1" errorTitle="Loan Date" error="The Loan Date must be between the dates listed on the 1st page in FHLB Advance Information." sqref="D10" xr:uid="{00000000-0002-0000-0200-000006000000}">
      <formula1>C3</formula1>
      <formula2>E3</formula2>
    </dataValidation>
    <dataValidation type="date" allowBlank="1" showInputMessage="1" showErrorMessage="1" errorTitle="Loan Date" error="The Loan Date must be between the dates listed on the 1st page in FHLB Advance Information." sqref="D11" xr:uid="{00000000-0002-0000-0200-000007000000}">
      <formula1>C3</formula1>
      <formula2>E3</formula2>
    </dataValidation>
    <dataValidation type="date" allowBlank="1" showInputMessage="1" showErrorMessage="1" errorTitle="Loan Date" error="The Loan Date must be between the dates listed on the 1st page in FHLB Advance Information." sqref="D12" xr:uid="{00000000-0002-0000-0200-000008000000}">
      <formula1>C3</formula1>
      <formula2>E3</formula2>
    </dataValidation>
    <dataValidation type="date" allowBlank="1" showInputMessage="1" showErrorMessage="1" errorTitle="Loan Date" error="The Loan Date must be between the dates listed on the 1st page in FHLB Advance Information." sqref="D13" xr:uid="{00000000-0002-0000-0200-000009000000}">
      <formula1>C3</formula1>
      <formula2>E3</formula2>
    </dataValidation>
    <dataValidation type="date" allowBlank="1" showInputMessage="1" showErrorMessage="1" errorTitle="Loan Date" error="The Loan Date must be between the dates listed on the 1st page in FHLB Advance Information." sqref="D14" xr:uid="{00000000-0002-0000-0200-00000A000000}">
      <formula1>C3</formula1>
      <formula2>E3</formula2>
    </dataValidation>
    <dataValidation type="date" allowBlank="1" showInputMessage="1" showErrorMessage="1" errorTitle="Loan Date" error="The Loan Date must be between the dates listed on the 1st page in FHLB Advance Information." sqref="D15" xr:uid="{00000000-0002-0000-0200-00000B000000}">
      <formula1>C3</formula1>
      <formula2>E3</formula2>
    </dataValidation>
    <dataValidation type="date" allowBlank="1" showInputMessage="1" showErrorMessage="1" errorTitle="Loan Date" error="The Loan Date must be between the dates listed on the 1st page in FHLB Advance Information." sqref="D16" xr:uid="{00000000-0002-0000-0200-00000C000000}">
      <formula1>C3</formula1>
      <formula2>E3</formula2>
    </dataValidation>
    <dataValidation type="date" allowBlank="1" showInputMessage="1" showErrorMessage="1" errorTitle="Loan Date" error="The Loan Date must be between the dates listed on the 1st page in FHLB Advance Information." sqref="D17" xr:uid="{00000000-0002-0000-0200-00000D000000}">
      <formula1>C3</formula1>
      <formula2>E3</formula2>
    </dataValidation>
    <dataValidation type="date" allowBlank="1" showInputMessage="1" showErrorMessage="1" errorTitle="Loan Date" error="The Loan Date must be between the dates listed on the 1st page in FHLB Advance Information." sqref="D18" xr:uid="{00000000-0002-0000-0200-00000E000000}">
      <formula1>C3</formula1>
      <formula2>E3</formula2>
    </dataValidation>
    <dataValidation type="date" allowBlank="1" showInputMessage="1" showErrorMessage="1" errorTitle="Loan Date" error="The Loan Date must be between the dates listed on the 1st page in FHLB Advance Information." sqref="D19" xr:uid="{00000000-0002-0000-0200-00000F000000}">
      <formula1>C3</formula1>
      <formula2>E3</formula2>
    </dataValidation>
    <dataValidation type="date" allowBlank="1" showInputMessage="1" showErrorMessage="1" errorTitle="Loan Date" error="The Loan Date must be between the dates listed on the 1st page in FHLB Advance Information." sqref="D20" xr:uid="{00000000-0002-0000-0200-000010000000}">
      <formula1>C3</formula1>
      <formula2>E3</formula2>
    </dataValidation>
    <dataValidation type="date" allowBlank="1" showInputMessage="1" showErrorMessage="1" errorTitle="Loan Date" error="The Loan Date must be between the dates listed on the 1st page in FHLB Advance Information." sqref="D21" xr:uid="{00000000-0002-0000-0200-000011000000}">
      <formula1>C3</formula1>
      <formula2>E3</formula2>
    </dataValidation>
    <dataValidation type="date" allowBlank="1" showInputMessage="1" showErrorMessage="1" errorTitle="Loan Date" error="The Loan Date must be between the dates listed on the 1st page in FHLB Advance Information." sqref="D22" xr:uid="{00000000-0002-0000-0200-000012000000}">
      <formula1>C3</formula1>
      <formula2>E3</formula2>
    </dataValidation>
    <dataValidation type="date" allowBlank="1" showInputMessage="1" showErrorMessage="1" errorTitle="Loan Date" error="The Loan Date must be between the dates listed on the 1st page in FHLB Advance Information." sqref="D23" xr:uid="{00000000-0002-0000-0200-000013000000}">
      <formula1>C3</formula1>
      <formula2>E3</formula2>
    </dataValidation>
    <dataValidation type="date" allowBlank="1" showInputMessage="1" showErrorMessage="1" errorTitle="Loan Date" error="The Loan Date must be between the dates listed on the 1st page in FHLB Advance Information." sqref="D24" xr:uid="{00000000-0002-0000-0200-000014000000}">
      <formula1>C3</formula1>
      <formula2>E3</formula2>
    </dataValidation>
    <dataValidation type="date" allowBlank="1" showInputMessage="1" showErrorMessage="1" errorTitle="Loan Date" error="The Loan Date must be between the dates listed on the 1st page in FHLB Advance Information." sqref="D25" xr:uid="{00000000-0002-0000-0200-000015000000}">
      <formula1>C3</formula1>
      <formula2>E3</formula2>
    </dataValidation>
    <dataValidation type="date" allowBlank="1" showInputMessage="1" showErrorMessage="1" errorTitle="Loan Date" error="The Loan Date must be between the dates listed on the 1st page in FHLB Advance Information." sqref="D26" xr:uid="{00000000-0002-0000-0200-000016000000}">
      <formula1>C3</formula1>
      <formula2>E3</formula2>
    </dataValidation>
    <dataValidation type="date" allowBlank="1" showInputMessage="1" showErrorMessage="1" errorTitle="Loan Date" error="The Loan Date must be between the dates listed on the 1st page in FHLB Advance Information." sqref="D27" xr:uid="{00000000-0002-0000-0200-000017000000}">
      <formula1>C3</formula1>
      <formula2>E3</formula2>
    </dataValidation>
    <dataValidation type="date" allowBlank="1" showInputMessage="1" showErrorMessage="1" errorTitle="Loan Date" error="The Loan Date must be between the dates listed on the 1st page in FHLB Advance Information." sqref="D28" xr:uid="{00000000-0002-0000-0200-000018000000}">
      <formula1>C3</formula1>
      <formula2>E3</formula2>
    </dataValidation>
    <dataValidation type="date" allowBlank="1" showInputMessage="1" showErrorMessage="1" errorTitle="Loan Date" error="The Loan Date must be between the dates listed on the 1st page in FHLB Advance Information." sqref="D29" xr:uid="{00000000-0002-0000-0200-000019000000}">
      <formula1>C3</formula1>
      <formula2>E3</formula2>
    </dataValidation>
    <dataValidation type="date" allowBlank="1" showInputMessage="1" showErrorMessage="1" errorTitle="Loan Date" error="The Loan Date must be between the dates listed on the 1st page in FHLB Advance Information." sqref="D30" xr:uid="{00000000-0002-0000-0200-00001A000000}">
      <formula1>C3</formula1>
      <formula2>E3</formula2>
    </dataValidation>
    <dataValidation type="date" allowBlank="1" showInputMessage="1" showErrorMessage="1" errorTitle="Loan Date" error="The Loan Date must be between the dates listed on the 1st page in FHLB Advance Information." sqref="D31" xr:uid="{00000000-0002-0000-0200-00001B000000}">
      <formula1>C3</formula1>
      <formula2>E3</formula2>
    </dataValidation>
    <dataValidation type="date" allowBlank="1" showInputMessage="1" showErrorMessage="1" errorTitle="Loan Date" error="The Loan Date must be between the dates listed on the 1st page in FHLB Advance Information." sqref="D32" xr:uid="{00000000-0002-0000-0200-00001C000000}">
      <formula1>C3</formula1>
      <formula2>E3</formula2>
    </dataValidation>
    <dataValidation type="date" allowBlank="1" showInputMessage="1" showErrorMessage="1" errorTitle="Loan Date" error="The Loan Date must be between the dates listed on the 1st page in FHLB Advance Information." sqref="D33" xr:uid="{00000000-0002-0000-0200-00001D000000}">
      <formula1>C3</formula1>
      <formula2>E3</formula2>
    </dataValidation>
    <dataValidation type="date" allowBlank="1" showInputMessage="1" showErrorMessage="1" errorTitle="Loan Date" error="The Loan Date must be between the dates listed on the 1st page in FHLB Advance Information." sqref="D34" xr:uid="{00000000-0002-0000-0200-00001E000000}">
      <formula1>C3</formula1>
      <formula2>E3</formula2>
    </dataValidation>
    <dataValidation type="date" allowBlank="1" showInputMessage="1" showErrorMessage="1" errorTitle="Loan Date" error="The Loan Date must be between the dates listed on the 1st page in FHLB Advance Information." sqref="D35" xr:uid="{00000000-0002-0000-0200-00001F000000}">
      <formula1>C3</formula1>
      <formula2>E3</formula2>
    </dataValidation>
    <dataValidation type="date" allowBlank="1" showInputMessage="1" showErrorMessage="1" errorTitle="Loan Date" error="The Loan Date must be between the dates listed on the 1st page in FHLB Advance Information." sqref="D36" xr:uid="{00000000-0002-0000-0200-000020000000}">
      <formula1>C3</formula1>
      <formula2>E3</formula2>
    </dataValidation>
    <dataValidation type="date" allowBlank="1" showInputMessage="1" showErrorMessage="1" errorTitle="Loan Date" error="The Loan Date must be between the dates listed on the 1st page in FHLB Advance Information." sqref="D37" xr:uid="{00000000-0002-0000-0200-000021000000}">
      <formula1>C3</formula1>
      <formula2>E3</formula2>
    </dataValidation>
    <dataValidation type="date" allowBlank="1" showInputMessage="1" showErrorMessage="1" errorTitle="Loan Date" error="The Loan Date must be between the dates listed on the 1st page in FHLB Advance Information." sqref="D38" xr:uid="{00000000-0002-0000-0200-000022000000}">
      <formula1>C3</formula1>
      <formula2>E3</formula2>
    </dataValidation>
    <dataValidation type="date" allowBlank="1" showInputMessage="1" showErrorMessage="1" errorTitle="Loan Date" error="The Loan Date must be between the dates listed on the 1st page in FHLB Advance Information." sqref="D39" xr:uid="{00000000-0002-0000-0200-000023000000}">
      <formula1>C3</formula1>
      <formula2>E3</formula2>
    </dataValidation>
    <dataValidation type="date" allowBlank="1" showInputMessage="1" showErrorMessage="1" errorTitle="Loan Date" error="The Loan Date must be between the dates listed on the 1st page in FHLB Advance Information." sqref="D40" xr:uid="{00000000-0002-0000-0200-000024000000}">
      <formula1>C3</formula1>
      <formula2>E3</formula2>
    </dataValidation>
    <dataValidation type="date" allowBlank="1" showInputMessage="1" showErrorMessage="1" errorTitle="Loan Date" error="The Loan Date must be between the dates listed on the 1st page in FHLB Advance Information." sqref="D41" xr:uid="{00000000-0002-0000-0200-000025000000}">
      <formula1>C3</formula1>
      <formula2>E3</formula2>
    </dataValidation>
    <dataValidation type="date" allowBlank="1" showInputMessage="1" showErrorMessage="1" errorTitle="Loan Date" error="The Loan Date must be between the dates listed on the 1st page in FHLB Advance Information." sqref="D42" xr:uid="{00000000-0002-0000-0200-000026000000}">
      <formula1>C3</formula1>
      <formula2>E3</formula2>
    </dataValidation>
    <dataValidation type="date" allowBlank="1" showInputMessage="1" showErrorMessage="1" errorTitle="Loan Date" error="The Loan Date must be between the dates listed on the 1st page in FHLB Advance Information." sqref="D43" xr:uid="{00000000-0002-0000-0200-000027000000}">
      <formula1>C3</formula1>
      <formula2>E3</formula2>
    </dataValidation>
    <dataValidation type="date" allowBlank="1" showInputMessage="1" showErrorMessage="1" errorTitle="Loan Date" error="The Loan Date must be between the dates listed on the 1st page in FHLB Advance Information." sqref="D44" xr:uid="{00000000-0002-0000-0200-000028000000}">
      <formula1>C3</formula1>
      <formula2>E3</formula2>
    </dataValidation>
    <dataValidation type="date" allowBlank="1" showInputMessage="1" showErrorMessage="1" errorTitle="Loan Date" error="The Loan Date must be between the dates listed on the 1st page in FHLB Advance Information." sqref="D45" xr:uid="{00000000-0002-0000-0200-000029000000}">
      <formula1>C3</formula1>
      <formula2>E3</formula2>
    </dataValidation>
  </dataValidations>
  <pageMargins left="0.25" right="0.25" top="0.5" bottom="0.25" header="0.5" footer="0.5"/>
  <pageSetup scale="86" orientation="landscape" r:id="rId1"/>
  <headerFooter alignWithMargins="0"/>
  <drawing r:id="rId2"/>
  <extLst>
    <ext xmlns:x14="http://schemas.microsoft.com/office/spreadsheetml/2009/9/main" uri="{CCE6A557-97BC-4b89-ADB6-D9C93CAAB3DF}">
      <x14:dataValidations xmlns:xm="http://schemas.microsoft.com/office/excel/2006/main" count="1">
        <x14:dataValidation type="list" allowBlank="1" showInputMessage="1" showErrorMessage="1" errorTitle="State" error="Please enter the State." xr:uid="{00000000-0002-0000-0200-00002A000000}">
          <x14:formula1>
            <xm:f>AMIs!$M$1:$M$40</xm:f>
          </x14:formula1>
          <xm:sqref>I6:I45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2974"/>
  <sheetViews>
    <sheetView topLeftCell="A2920" zoomScaleNormal="100" workbookViewId="0">
      <selection activeCell="P2956" sqref="P2956"/>
    </sheetView>
  </sheetViews>
  <sheetFormatPr defaultColWidth="9.109375" defaultRowHeight="13.8" x14ac:dyDescent="0.3"/>
  <cols>
    <col min="1" max="1" width="16.88671875" style="107" bestFit="1" customWidth="1"/>
    <col min="2" max="9" width="7" style="106" bestFit="1" customWidth="1"/>
    <col min="10" max="10" width="13.33203125" style="106" customWidth="1"/>
    <col min="11" max="11" width="47" style="106" bestFit="1" customWidth="1"/>
    <col min="12" max="12" width="9.109375" style="106"/>
    <col min="13" max="13" width="14.88671875" style="106" bestFit="1" customWidth="1"/>
    <col min="14" max="16384" width="9.109375" style="106"/>
  </cols>
  <sheetData>
    <row r="1" spans="1:13" x14ac:dyDescent="0.3">
      <c r="A1" s="108" t="s">
        <v>1121</v>
      </c>
      <c r="B1">
        <v>60834.999999999993</v>
      </c>
      <c r="C1">
        <v>69460</v>
      </c>
      <c r="D1">
        <v>78200</v>
      </c>
      <c r="E1">
        <v>86825</v>
      </c>
      <c r="F1">
        <v>93840</v>
      </c>
      <c r="G1">
        <v>100739.99999999999</v>
      </c>
      <c r="H1">
        <v>107754.99999999999</v>
      </c>
      <c r="I1">
        <v>114654.99999999999</v>
      </c>
      <c r="K1" s="106" t="s">
        <v>1828</v>
      </c>
      <c r="M1" s="102" t="s">
        <v>1232</v>
      </c>
    </row>
    <row r="2" spans="1:13" ht="14.4" x14ac:dyDescent="0.3">
      <c r="A2" s="108" t="s">
        <v>1122</v>
      </c>
      <c r="B2">
        <v>68885</v>
      </c>
      <c r="C2">
        <v>78660</v>
      </c>
      <c r="D2">
        <v>88550</v>
      </c>
      <c r="E2">
        <v>98324.999999999985</v>
      </c>
      <c r="F2">
        <v>106259.99999999999</v>
      </c>
      <c r="G2">
        <v>114079.99999999999</v>
      </c>
      <c r="H2">
        <v>122014.99999999999</v>
      </c>
      <c r="I2">
        <v>129834.99999999999</v>
      </c>
      <c r="M2" s="32" t="s">
        <v>1242</v>
      </c>
    </row>
    <row r="3" spans="1:13" x14ac:dyDescent="0.3">
      <c r="A3" s="108" t="s">
        <v>1123</v>
      </c>
      <c r="B3">
        <v>49679.999999999993</v>
      </c>
      <c r="C3">
        <v>56694.999999999993</v>
      </c>
      <c r="D3">
        <v>63824.999999999993</v>
      </c>
      <c r="E3">
        <v>70840</v>
      </c>
      <c r="F3">
        <v>76590</v>
      </c>
      <c r="G3">
        <v>82225</v>
      </c>
      <c r="H3">
        <v>87860</v>
      </c>
      <c r="I3">
        <v>93610</v>
      </c>
      <c r="M3" s="102" t="s">
        <v>1243</v>
      </c>
    </row>
    <row r="4" spans="1:13" x14ac:dyDescent="0.3">
      <c r="A4" s="108" t="s">
        <v>1124</v>
      </c>
      <c r="B4">
        <v>68310</v>
      </c>
      <c r="C4">
        <v>78085</v>
      </c>
      <c r="D4">
        <v>87860</v>
      </c>
      <c r="E4">
        <v>97519.999999999985</v>
      </c>
      <c r="F4">
        <v>105339.99999999999</v>
      </c>
      <c r="G4">
        <v>113159.99999999999</v>
      </c>
      <c r="H4">
        <v>120979.99999999999</v>
      </c>
      <c r="I4">
        <v>128799.99999999999</v>
      </c>
      <c r="M4" s="102" t="s">
        <v>447</v>
      </c>
    </row>
    <row r="5" spans="1:13" ht="14.4" x14ac:dyDescent="0.3">
      <c r="A5" s="108" t="s">
        <v>1001</v>
      </c>
      <c r="B5">
        <v>68310</v>
      </c>
      <c r="C5">
        <v>78085</v>
      </c>
      <c r="D5">
        <v>87860</v>
      </c>
      <c r="E5">
        <v>97519.999999999985</v>
      </c>
      <c r="F5">
        <v>105339.99999999999</v>
      </c>
      <c r="G5">
        <v>113159.99999999999</v>
      </c>
      <c r="H5">
        <v>120979.99999999999</v>
      </c>
      <c r="I5">
        <v>128799.99999999999</v>
      </c>
      <c r="M5" s="32" t="s">
        <v>1231</v>
      </c>
    </row>
    <row r="6" spans="1:13" ht="14.4" x14ac:dyDescent="0.3">
      <c r="A6" s="108" t="s">
        <v>1125</v>
      </c>
      <c r="B6">
        <v>49679.999999999993</v>
      </c>
      <c r="C6">
        <v>56694.999999999993</v>
      </c>
      <c r="D6">
        <v>63824.999999999993</v>
      </c>
      <c r="E6">
        <v>70840</v>
      </c>
      <c r="F6">
        <v>76590</v>
      </c>
      <c r="G6">
        <v>82225</v>
      </c>
      <c r="H6">
        <v>87860</v>
      </c>
      <c r="I6">
        <v>93610</v>
      </c>
      <c r="M6" s="32" t="s">
        <v>1230</v>
      </c>
    </row>
    <row r="7" spans="1:13" x14ac:dyDescent="0.3">
      <c r="A7" s="108" t="s">
        <v>274</v>
      </c>
      <c r="B7">
        <v>49679.999999999993</v>
      </c>
      <c r="C7">
        <v>56694.999999999993</v>
      </c>
      <c r="D7">
        <v>63824.999999999993</v>
      </c>
      <c r="E7">
        <v>70840</v>
      </c>
      <c r="F7">
        <v>76590</v>
      </c>
      <c r="G7">
        <v>82225</v>
      </c>
      <c r="H7">
        <v>87860</v>
      </c>
      <c r="I7">
        <v>93610</v>
      </c>
      <c r="M7" s="102" t="s">
        <v>1233</v>
      </c>
    </row>
    <row r="8" spans="1:13" x14ac:dyDescent="0.3">
      <c r="A8" s="108" t="s">
        <v>14</v>
      </c>
      <c r="B8">
        <v>55429.999999999993</v>
      </c>
      <c r="C8">
        <v>63364.999999999993</v>
      </c>
      <c r="D8">
        <v>71300</v>
      </c>
      <c r="E8">
        <v>79120</v>
      </c>
      <c r="F8">
        <v>85560</v>
      </c>
      <c r="G8">
        <v>91885</v>
      </c>
      <c r="H8">
        <v>98209.999999999985</v>
      </c>
      <c r="I8">
        <v>104534.99999999999</v>
      </c>
      <c r="M8" s="102" t="s">
        <v>1244</v>
      </c>
    </row>
    <row r="9" spans="1:13" ht="14.4" x14ac:dyDescent="0.3">
      <c r="A9" s="108" t="s">
        <v>497</v>
      </c>
      <c r="B9">
        <v>49679.999999999993</v>
      </c>
      <c r="C9">
        <v>56694.999999999993</v>
      </c>
      <c r="D9">
        <v>63824.999999999993</v>
      </c>
      <c r="E9">
        <v>70840</v>
      </c>
      <c r="F9">
        <v>76590</v>
      </c>
      <c r="G9">
        <v>82225</v>
      </c>
      <c r="H9">
        <v>87860</v>
      </c>
      <c r="I9">
        <v>93610</v>
      </c>
      <c r="M9" s="32" t="s">
        <v>224</v>
      </c>
    </row>
    <row r="10" spans="1:13" x14ac:dyDescent="0.3">
      <c r="A10" s="108" t="s">
        <v>498</v>
      </c>
      <c r="B10">
        <v>49679.999999999993</v>
      </c>
      <c r="C10">
        <v>56694.999999999993</v>
      </c>
      <c r="D10">
        <v>63824.999999999993</v>
      </c>
      <c r="E10">
        <v>70840</v>
      </c>
      <c r="F10">
        <v>76590</v>
      </c>
      <c r="G10">
        <v>82225</v>
      </c>
      <c r="H10">
        <v>87860</v>
      </c>
      <c r="I10">
        <v>93610</v>
      </c>
      <c r="M10" s="102" t="s">
        <v>3</v>
      </c>
    </row>
    <row r="11" spans="1:13" ht="14.4" x14ac:dyDescent="0.3">
      <c r="A11" s="108" t="s">
        <v>1126</v>
      </c>
      <c r="B11">
        <v>50944.999999999993</v>
      </c>
      <c r="C11">
        <v>58189.999999999993</v>
      </c>
      <c r="D11">
        <v>65434.999999999993</v>
      </c>
      <c r="E11">
        <v>72680</v>
      </c>
      <c r="F11">
        <v>78545</v>
      </c>
      <c r="G11">
        <v>84410</v>
      </c>
      <c r="H11">
        <v>90160</v>
      </c>
      <c r="I11">
        <v>96024.999999999985</v>
      </c>
      <c r="M11" s="32" t="s">
        <v>1245</v>
      </c>
    </row>
    <row r="12" spans="1:13" ht="14.4" x14ac:dyDescent="0.3">
      <c r="A12" s="108" t="s">
        <v>1127</v>
      </c>
      <c r="B12">
        <v>49679.999999999993</v>
      </c>
      <c r="C12">
        <v>56694.999999999993</v>
      </c>
      <c r="D12">
        <v>63824.999999999993</v>
      </c>
      <c r="E12">
        <v>70840</v>
      </c>
      <c r="F12">
        <v>76590</v>
      </c>
      <c r="G12">
        <v>82225</v>
      </c>
      <c r="H12">
        <v>87860</v>
      </c>
      <c r="I12">
        <v>93610</v>
      </c>
      <c r="M12" s="32" t="s">
        <v>1246</v>
      </c>
    </row>
    <row r="13" spans="1:13" x14ac:dyDescent="0.3">
      <c r="A13" s="108" t="s">
        <v>719</v>
      </c>
      <c r="B13">
        <v>49679.999999999993</v>
      </c>
      <c r="C13">
        <v>56694.999999999993</v>
      </c>
      <c r="D13">
        <v>63824.999999999993</v>
      </c>
      <c r="E13">
        <v>70840</v>
      </c>
      <c r="F13">
        <v>76590</v>
      </c>
      <c r="G13">
        <v>82225</v>
      </c>
      <c r="H13">
        <v>87860</v>
      </c>
      <c r="I13">
        <v>93610</v>
      </c>
      <c r="M13" s="102" t="s">
        <v>260</v>
      </c>
    </row>
    <row r="14" spans="1:13" x14ac:dyDescent="0.3">
      <c r="A14" s="108" t="s">
        <v>20</v>
      </c>
      <c r="B14">
        <v>49679.999999999993</v>
      </c>
      <c r="C14">
        <v>56694.999999999993</v>
      </c>
      <c r="D14">
        <v>63824.999999999993</v>
      </c>
      <c r="E14">
        <v>70840</v>
      </c>
      <c r="F14">
        <v>76590</v>
      </c>
      <c r="G14">
        <v>82225</v>
      </c>
      <c r="H14">
        <v>87860</v>
      </c>
      <c r="I14">
        <v>93610</v>
      </c>
      <c r="M14" s="102" t="s">
        <v>467</v>
      </c>
    </row>
    <row r="15" spans="1:13" x14ac:dyDescent="0.3">
      <c r="A15" s="108" t="s">
        <v>1128</v>
      </c>
      <c r="B15">
        <v>50369.999999999993</v>
      </c>
      <c r="C15">
        <v>57499.999999999993</v>
      </c>
      <c r="D15">
        <v>64744.999999999993</v>
      </c>
      <c r="E15">
        <v>71875</v>
      </c>
      <c r="F15">
        <v>77625</v>
      </c>
      <c r="G15">
        <v>83375</v>
      </c>
      <c r="H15">
        <v>89125</v>
      </c>
      <c r="I15">
        <v>94874.999999999985</v>
      </c>
      <c r="M15" s="102" t="s">
        <v>223</v>
      </c>
    </row>
    <row r="16" spans="1:13" x14ac:dyDescent="0.3">
      <c r="A16" s="108" t="s">
        <v>1008</v>
      </c>
      <c r="B16">
        <v>60489.999999999993</v>
      </c>
      <c r="C16">
        <v>69115</v>
      </c>
      <c r="D16">
        <v>77740</v>
      </c>
      <c r="E16">
        <v>86365</v>
      </c>
      <c r="F16">
        <v>93380</v>
      </c>
      <c r="G16">
        <v>100279.99999999999</v>
      </c>
      <c r="H16">
        <v>107179.99999999999</v>
      </c>
      <c r="I16">
        <v>114079.99999999999</v>
      </c>
      <c r="M16" s="102" t="s">
        <v>1228</v>
      </c>
    </row>
    <row r="17" spans="1:13" ht="14.4" x14ac:dyDescent="0.3">
      <c r="A17" s="108" t="s">
        <v>1129</v>
      </c>
      <c r="B17">
        <v>54969.999999999993</v>
      </c>
      <c r="C17">
        <v>62789.999999999993</v>
      </c>
      <c r="D17">
        <v>70610</v>
      </c>
      <c r="E17">
        <v>78430</v>
      </c>
      <c r="F17">
        <v>84755</v>
      </c>
      <c r="G17">
        <v>91080</v>
      </c>
      <c r="H17">
        <v>97289.999999999985</v>
      </c>
      <c r="I17">
        <v>103614.99999999999</v>
      </c>
      <c r="M17" s="32" t="s">
        <v>1248</v>
      </c>
    </row>
    <row r="18" spans="1:13" ht="14.4" x14ac:dyDescent="0.3">
      <c r="A18" s="108" t="s">
        <v>1130</v>
      </c>
      <c r="B18">
        <v>49679.999999999993</v>
      </c>
      <c r="C18">
        <v>56694.999999999993</v>
      </c>
      <c r="D18">
        <v>63824.999999999993</v>
      </c>
      <c r="E18">
        <v>70840</v>
      </c>
      <c r="F18">
        <v>76590</v>
      </c>
      <c r="G18">
        <v>82225</v>
      </c>
      <c r="H18">
        <v>87860</v>
      </c>
      <c r="I18">
        <v>93610</v>
      </c>
      <c r="M18" s="32" t="s">
        <v>1263</v>
      </c>
    </row>
    <row r="19" spans="1:13" ht="14.4" x14ac:dyDescent="0.3">
      <c r="A19" s="108" t="s">
        <v>1131</v>
      </c>
      <c r="B19">
        <v>49679.999999999993</v>
      </c>
      <c r="C19">
        <v>56694.999999999993</v>
      </c>
      <c r="D19">
        <v>63824.999999999993</v>
      </c>
      <c r="E19">
        <v>70840</v>
      </c>
      <c r="F19">
        <v>76590</v>
      </c>
      <c r="G19">
        <v>82225</v>
      </c>
      <c r="H19">
        <v>87860</v>
      </c>
      <c r="I19">
        <v>93610</v>
      </c>
      <c r="M19" s="11" t="s">
        <v>1249</v>
      </c>
    </row>
    <row r="20" spans="1:13" ht="14.4" x14ac:dyDescent="0.3">
      <c r="A20" s="108" t="s">
        <v>1132</v>
      </c>
      <c r="B20">
        <v>50944.999999999993</v>
      </c>
      <c r="C20">
        <v>58189.999999999993</v>
      </c>
      <c r="D20">
        <v>65434.999999999993</v>
      </c>
      <c r="E20">
        <v>72680</v>
      </c>
      <c r="F20">
        <v>78545</v>
      </c>
      <c r="G20">
        <v>84410</v>
      </c>
      <c r="H20">
        <v>90160</v>
      </c>
      <c r="I20">
        <v>96024.999999999985</v>
      </c>
      <c r="M20" s="103" t="s">
        <v>1250</v>
      </c>
    </row>
    <row r="21" spans="1:13" ht="14.4" x14ac:dyDescent="0.3">
      <c r="A21" s="108" t="s">
        <v>1133</v>
      </c>
      <c r="B21">
        <v>51749.999999999993</v>
      </c>
      <c r="C21">
        <v>59109.999999999993</v>
      </c>
      <c r="D21">
        <v>66470</v>
      </c>
      <c r="E21">
        <v>73830</v>
      </c>
      <c r="F21">
        <v>79810</v>
      </c>
      <c r="G21">
        <v>85675</v>
      </c>
      <c r="H21">
        <v>91655</v>
      </c>
      <c r="I21">
        <v>97519.999999999985</v>
      </c>
      <c r="M21" s="103" t="s">
        <v>1251</v>
      </c>
    </row>
    <row r="22" spans="1:13" ht="14.4" x14ac:dyDescent="0.3">
      <c r="A22" s="108" t="s">
        <v>1134</v>
      </c>
      <c r="B22">
        <v>51634.999999999993</v>
      </c>
      <c r="C22">
        <v>58994.999999999993</v>
      </c>
      <c r="D22">
        <v>66355</v>
      </c>
      <c r="E22">
        <v>73715</v>
      </c>
      <c r="F22">
        <v>79695</v>
      </c>
      <c r="G22">
        <v>85560</v>
      </c>
      <c r="H22">
        <v>91425</v>
      </c>
      <c r="I22">
        <v>97404.999999999985</v>
      </c>
      <c r="M22" s="103" t="s">
        <v>1252</v>
      </c>
    </row>
    <row r="23" spans="1:13" ht="14.4" x14ac:dyDescent="0.3">
      <c r="A23" s="108" t="s">
        <v>1135</v>
      </c>
      <c r="B23">
        <v>51404.999999999993</v>
      </c>
      <c r="C23">
        <v>58764.999999999993</v>
      </c>
      <c r="D23">
        <v>66125</v>
      </c>
      <c r="E23">
        <v>73370</v>
      </c>
      <c r="F23">
        <v>79350</v>
      </c>
      <c r="G23">
        <v>85215</v>
      </c>
      <c r="H23">
        <v>91080</v>
      </c>
      <c r="I23">
        <v>96944.999999999985</v>
      </c>
      <c r="M23" s="103" t="s">
        <v>1254</v>
      </c>
    </row>
    <row r="24" spans="1:13" ht="14.4" x14ac:dyDescent="0.3">
      <c r="A24" s="108" t="s">
        <v>517</v>
      </c>
      <c r="B24">
        <v>49679.999999999993</v>
      </c>
      <c r="C24">
        <v>56694.999999999993</v>
      </c>
      <c r="D24">
        <v>63824.999999999993</v>
      </c>
      <c r="E24">
        <v>70840</v>
      </c>
      <c r="F24">
        <v>76590</v>
      </c>
      <c r="G24">
        <v>82225</v>
      </c>
      <c r="H24">
        <v>87860</v>
      </c>
      <c r="I24">
        <v>93610</v>
      </c>
      <c r="M24" s="103" t="s">
        <v>1253</v>
      </c>
    </row>
    <row r="25" spans="1:13" ht="14.4" x14ac:dyDescent="0.3">
      <c r="A25" s="108" t="s">
        <v>334</v>
      </c>
      <c r="B25">
        <v>49679.999999999993</v>
      </c>
      <c r="C25">
        <v>56694.999999999993</v>
      </c>
      <c r="D25">
        <v>63824.999999999993</v>
      </c>
      <c r="E25">
        <v>70840</v>
      </c>
      <c r="F25">
        <v>76590</v>
      </c>
      <c r="G25">
        <v>82225</v>
      </c>
      <c r="H25">
        <v>87860</v>
      </c>
      <c r="I25">
        <v>93610</v>
      </c>
      <c r="M25" s="103" t="s">
        <v>1227</v>
      </c>
    </row>
    <row r="26" spans="1:13" ht="14.4" x14ac:dyDescent="0.3">
      <c r="A26" s="108" t="s">
        <v>1136</v>
      </c>
      <c r="B26">
        <v>60834.999999999993</v>
      </c>
      <c r="C26">
        <v>69460</v>
      </c>
      <c r="D26">
        <v>78200</v>
      </c>
      <c r="E26">
        <v>86825</v>
      </c>
      <c r="F26">
        <v>93840</v>
      </c>
      <c r="G26">
        <v>100739.99999999999</v>
      </c>
      <c r="H26">
        <v>107754.99999999999</v>
      </c>
      <c r="I26">
        <v>114654.99999999999</v>
      </c>
      <c r="M26" s="103" t="s">
        <v>1255</v>
      </c>
    </row>
    <row r="27" spans="1:13" ht="14.4" x14ac:dyDescent="0.3">
      <c r="A27" s="108" t="s">
        <v>1041</v>
      </c>
      <c r="B27">
        <v>49679.999999999993</v>
      </c>
      <c r="C27">
        <v>56694.999999999993</v>
      </c>
      <c r="D27">
        <v>63824.999999999993</v>
      </c>
      <c r="E27">
        <v>70840</v>
      </c>
      <c r="F27">
        <v>76590</v>
      </c>
      <c r="G27">
        <v>82225</v>
      </c>
      <c r="H27">
        <v>87860</v>
      </c>
      <c r="I27">
        <v>93610</v>
      </c>
      <c r="M27" s="103" t="s">
        <v>1226</v>
      </c>
    </row>
    <row r="28" spans="1:13" ht="14.4" x14ac:dyDescent="0.3">
      <c r="A28" s="108" t="s">
        <v>1137</v>
      </c>
      <c r="B28">
        <v>50944.999999999993</v>
      </c>
      <c r="C28">
        <v>58189.999999999993</v>
      </c>
      <c r="D28">
        <v>65434.999999999993</v>
      </c>
      <c r="E28">
        <v>72680</v>
      </c>
      <c r="F28">
        <v>78545</v>
      </c>
      <c r="G28">
        <v>84410</v>
      </c>
      <c r="H28">
        <v>90160</v>
      </c>
      <c r="I28">
        <v>96024.999999999985</v>
      </c>
      <c r="M28" s="103" t="s">
        <v>1256</v>
      </c>
    </row>
    <row r="29" spans="1:13" ht="14.4" x14ac:dyDescent="0.3">
      <c r="A29" s="108" t="s">
        <v>30</v>
      </c>
      <c r="B29">
        <v>49679.999999999993</v>
      </c>
      <c r="C29">
        <v>56694.999999999993</v>
      </c>
      <c r="D29">
        <v>63824.999999999993</v>
      </c>
      <c r="E29">
        <v>70840</v>
      </c>
      <c r="F29">
        <v>76590</v>
      </c>
      <c r="G29">
        <v>82225</v>
      </c>
      <c r="H29">
        <v>87860</v>
      </c>
      <c r="I29">
        <v>93610</v>
      </c>
      <c r="M29" s="103" t="s">
        <v>1257</v>
      </c>
    </row>
    <row r="30" spans="1:13" ht="14.4" x14ac:dyDescent="0.3">
      <c r="A30" s="108" t="s">
        <v>32</v>
      </c>
      <c r="B30">
        <v>49679.999999999993</v>
      </c>
      <c r="C30">
        <v>56694.999999999993</v>
      </c>
      <c r="D30">
        <v>63824.999999999993</v>
      </c>
      <c r="E30">
        <v>70840</v>
      </c>
      <c r="F30">
        <v>76590</v>
      </c>
      <c r="G30">
        <v>82225</v>
      </c>
      <c r="H30">
        <v>87860</v>
      </c>
      <c r="I30">
        <v>93610</v>
      </c>
      <c r="M30" s="103" t="s">
        <v>1258</v>
      </c>
    </row>
    <row r="31" spans="1:13" ht="14.4" x14ac:dyDescent="0.3">
      <c r="A31" s="108" t="s">
        <v>1138</v>
      </c>
      <c r="B31">
        <v>55889.999999999993</v>
      </c>
      <c r="C31">
        <v>63824.999999999993</v>
      </c>
      <c r="D31">
        <v>71760</v>
      </c>
      <c r="E31">
        <v>79695</v>
      </c>
      <c r="F31">
        <v>86135</v>
      </c>
      <c r="G31">
        <v>92460</v>
      </c>
      <c r="H31">
        <v>98899.999999999985</v>
      </c>
      <c r="I31">
        <v>105224.99999999999</v>
      </c>
      <c r="M31" s="103" t="s">
        <v>1259</v>
      </c>
    </row>
    <row r="32" spans="1:13" ht="14.4" x14ac:dyDescent="0.3">
      <c r="A32" s="108" t="s">
        <v>35</v>
      </c>
      <c r="B32">
        <v>49679.999999999993</v>
      </c>
      <c r="C32">
        <v>56694.999999999993</v>
      </c>
      <c r="D32">
        <v>63824.999999999993</v>
      </c>
      <c r="E32">
        <v>70840</v>
      </c>
      <c r="F32">
        <v>76590</v>
      </c>
      <c r="G32">
        <v>82225</v>
      </c>
      <c r="H32">
        <v>87860</v>
      </c>
      <c r="I32">
        <v>93610</v>
      </c>
      <c r="M32" s="11" t="s">
        <v>1260</v>
      </c>
    </row>
    <row r="33" spans="1:13" ht="14.4" x14ac:dyDescent="0.3">
      <c r="A33" s="108" t="s">
        <v>549</v>
      </c>
      <c r="B33">
        <v>62559.999999999993</v>
      </c>
      <c r="C33">
        <v>71415</v>
      </c>
      <c r="D33">
        <v>80385</v>
      </c>
      <c r="E33">
        <v>89240</v>
      </c>
      <c r="F33">
        <v>96484.999999999985</v>
      </c>
      <c r="G33">
        <v>103614.99999999999</v>
      </c>
      <c r="H33">
        <v>110744.99999999999</v>
      </c>
      <c r="I33">
        <v>117874.99999999999</v>
      </c>
      <c r="M33" s="11" t="s">
        <v>1229</v>
      </c>
    </row>
    <row r="34" spans="1:13" ht="14.4" x14ac:dyDescent="0.3">
      <c r="A34" s="108" t="s">
        <v>40</v>
      </c>
      <c r="B34">
        <v>54394.999999999993</v>
      </c>
      <c r="C34">
        <v>62099.999999999993</v>
      </c>
      <c r="D34">
        <v>69920</v>
      </c>
      <c r="E34">
        <v>77625</v>
      </c>
      <c r="F34">
        <v>83835</v>
      </c>
      <c r="G34">
        <v>90045</v>
      </c>
      <c r="H34">
        <v>96254.999999999985</v>
      </c>
      <c r="I34">
        <v>102464.99999999999</v>
      </c>
      <c r="M34" s="11" t="s">
        <v>675</v>
      </c>
    </row>
    <row r="35" spans="1:13" ht="14.4" x14ac:dyDescent="0.3">
      <c r="A35" s="108" t="s">
        <v>562</v>
      </c>
      <c r="B35">
        <v>55889.999999999993</v>
      </c>
      <c r="C35">
        <v>63824.999999999993</v>
      </c>
      <c r="D35">
        <v>71760</v>
      </c>
      <c r="E35">
        <v>79695</v>
      </c>
      <c r="F35">
        <v>86135</v>
      </c>
      <c r="G35">
        <v>92460</v>
      </c>
      <c r="H35">
        <v>98899.999999999985</v>
      </c>
      <c r="I35">
        <v>105224.99999999999</v>
      </c>
      <c r="M35" s="11" t="s">
        <v>1225</v>
      </c>
    </row>
    <row r="36" spans="1:13" ht="14.4" x14ac:dyDescent="0.3">
      <c r="A36" s="108" t="s">
        <v>42</v>
      </c>
      <c r="B36">
        <v>49679.999999999993</v>
      </c>
      <c r="C36">
        <v>56694.999999999993</v>
      </c>
      <c r="D36">
        <v>63824.999999999993</v>
      </c>
      <c r="E36">
        <v>70840</v>
      </c>
      <c r="F36">
        <v>76590</v>
      </c>
      <c r="G36">
        <v>82225</v>
      </c>
      <c r="H36">
        <v>87860</v>
      </c>
      <c r="I36">
        <v>93610</v>
      </c>
      <c r="M36" s="11" t="s">
        <v>1723</v>
      </c>
    </row>
    <row r="37" spans="1:13" ht="15.6" x14ac:dyDescent="0.3">
      <c r="A37" s="108" t="s">
        <v>44</v>
      </c>
      <c r="B37">
        <v>68310</v>
      </c>
      <c r="C37">
        <v>78085</v>
      </c>
      <c r="D37">
        <v>87860</v>
      </c>
      <c r="E37">
        <v>97519.999999999985</v>
      </c>
      <c r="F37">
        <v>105339.99999999999</v>
      </c>
      <c r="G37">
        <v>113159.99999999999</v>
      </c>
      <c r="H37">
        <v>120979.99999999999</v>
      </c>
      <c r="I37">
        <v>128799.99999999999</v>
      </c>
      <c r="M37" s="75" t="s">
        <v>1223</v>
      </c>
    </row>
    <row r="38" spans="1:13" ht="14.4" x14ac:dyDescent="0.3">
      <c r="A38" s="108" t="s">
        <v>580</v>
      </c>
      <c r="B38">
        <v>49679.999999999993</v>
      </c>
      <c r="C38">
        <v>56694.999999999993</v>
      </c>
      <c r="D38">
        <v>63824.999999999993</v>
      </c>
      <c r="E38">
        <v>70840</v>
      </c>
      <c r="F38">
        <v>76590</v>
      </c>
      <c r="G38">
        <v>82225</v>
      </c>
      <c r="H38">
        <v>87860</v>
      </c>
      <c r="I38">
        <v>93610</v>
      </c>
      <c r="M38" s="11" t="s">
        <v>1261</v>
      </c>
    </row>
    <row r="39" spans="1:13" x14ac:dyDescent="0.3">
      <c r="A39" s="108" t="s">
        <v>1016</v>
      </c>
      <c r="B39">
        <v>54969.999999999993</v>
      </c>
      <c r="C39">
        <v>62789.999999999993</v>
      </c>
      <c r="D39">
        <v>70610</v>
      </c>
      <c r="E39">
        <v>78430</v>
      </c>
      <c r="F39">
        <v>84755</v>
      </c>
      <c r="G39">
        <v>91080</v>
      </c>
      <c r="H39">
        <v>97289.999999999985</v>
      </c>
      <c r="I39">
        <v>103614.99999999999</v>
      </c>
      <c r="M39" s="74" t="s">
        <v>446</v>
      </c>
    </row>
    <row r="40" spans="1:13" ht="14.4" x14ac:dyDescent="0.3">
      <c r="A40" s="108" t="s">
        <v>54</v>
      </c>
      <c r="B40">
        <v>56924.999999999993</v>
      </c>
      <c r="C40">
        <v>64974.999999999993</v>
      </c>
      <c r="D40">
        <v>73140</v>
      </c>
      <c r="E40">
        <v>81190</v>
      </c>
      <c r="F40">
        <v>87745</v>
      </c>
      <c r="G40">
        <v>94185</v>
      </c>
      <c r="H40">
        <v>100739.99999999999</v>
      </c>
      <c r="I40">
        <v>107179.99999999999</v>
      </c>
      <c r="M40" s="11" t="s">
        <v>1262</v>
      </c>
    </row>
    <row r="41" spans="1:13" x14ac:dyDescent="0.3">
      <c r="A41" s="108" t="s">
        <v>55</v>
      </c>
      <c r="B41">
        <v>70265</v>
      </c>
      <c r="C41">
        <v>80270</v>
      </c>
      <c r="D41">
        <v>90275</v>
      </c>
      <c r="E41">
        <v>100279.99999999999</v>
      </c>
      <c r="F41">
        <v>108329.99999999999</v>
      </c>
      <c r="G41">
        <v>116379.99999999999</v>
      </c>
      <c r="H41">
        <v>124429.99999999999</v>
      </c>
      <c r="I41">
        <v>132480</v>
      </c>
    </row>
    <row r="42" spans="1:13" x14ac:dyDescent="0.3">
      <c r="A42" s="108" t="s">
        <v>586</v>
      </c>
      <c r="B42">
        <v>74635</v>
      </c>
      <c r="C42">
        <v>85330</v>
      </c>
      <c r="D42">
        <v>96024.999999999985</v>
      </c>
      <c r="E42">
        <v>106604.99999999999</v>
      </c>
      <c r="F42">
        <v>115229.99999999999</v>
      </c>
      <c r="G42">
        <v>123739.99999999999</v>
      </c>
      <c r="H42">
        <v>132250</v>
      </c>
      <c r="I42">
        <v>140760</v>
      </c>
    </row>
    <row r="43" spans="1:13" x14ac:dyDescent="0.3">
      <c r="A43" s="108" t="s">
        <v>1139</v>
      </c>
      <c r="B43">
        <v>60834.999999999993</v>
      </c>
      <c r="C43">
        <v>69460</v>
      </c>
      <c r="D43">
        <v>78200</v>
      </c>
      <c r="E43">
        <v>86825</v>
      </c>
      <c r="F43">
        <v>93840</v>
      </c>
      <c r="G43">
        <v>100739.99999999999</v>
      </c>
      <c r="H43">
        <v>107754.99999999999</v>
      </c>
      <c r="I43">
        <v>114654.99999999999</v>
      </c>
    </row>
    <row r="44" spans="1:13" x14ac:dyDescent="0.3">
      <c r="A44" s="108" t="s">
        <v>58</v>
      </c>
      <c r="B44">
        <v>49679.999999999993</v>
      </c>
      <c r="C44">
        <v>56694.999999999993</v>
      </c>
      <c r="D44">
        <v>63824.999999999993</v>
      </c>
      <c r="E44">
        <v>70840</v>
      </c>
      <c r="F44">
        <v>76590</v>
      </c>
      <c r="G44">
        <v>82225</v>
      </c>
      <c r="H44">
        <v>87860</v>
      </c>
      <c r="I44">
        <v>93610</v>
      </c>
    </row>
    <row r="45" spans="1:13" x14ac:dyDescent="0.3">
      <c r="A45" s="108" t="s">
        <v>60</v>
      </c>
      <c r="B45">
        <v>74635</v>
      </c>
      <c r="C45">
        <v>85330</v>
      </c>
      <c r="D45">
        <v>96024.999999999985</v>
      </c>
      <c r="E45">
        <v>106604.99999999999</v>
      </c>
      <c r="F45">
        <v>115229.99999999999</v>
      </c>
      <c r="G45">
        <v>123739.99999999999</v>
      </c>
      <c r="H45">
        <v>132250</v>
      </c>
      <c r="I45">
        <v>140760</v>
      </c>
    </row>
    <row r="46" spans="1:13" x14ac:dyDescent="0.3">
      <c r="A46" s="108" t="s">
        <v>1140</v>
      </c>
      <c r="B46">
        <v>49909.999999999993</v>
      </c>
      <c r="C46">
        <v>57039.999999999993</v>
      </c>
      <c r="D46">
        <v>64169.999999999993</v>
      </c>
      <c r="E46">
        <v>71185</v>
      </c>
      <c r="F46">
        <v>76935</v>
      </c>
      <c r="G46">
        <v>82685</v>
      </c>
      <c r="H46">
        <v>88320</v>
      </c>
      <c r="I46">
        <v>94070</v>
      </c>
    </row>
    <row r="47" spans="1:13" x14ac:dyDescent="0.3">
      <c r="A47" s="108" t="s">
        <v>61</v>
      </c>
      <c r="B47">
        <v>49679.999999999993</v>
      </c>
      <c r="C47">
        <v>56694.999999999993</v>
      </c>
      <c r="D47">
        <v>63824.999999999993</v>
      </c>
      <c r="E47">
        <v>70840</v>
      </c>
      <c r="F47">
        <v>76590</v>
      </c>
      <c r="G47">
        <v>82225</v>
      </c>
      <c r="H47">
        <v>87860</v>
      </c>
      <c r="I47">
        <v>93610</v>
      </c>
    </row>
    <row r="48" spans="1:13" x14ac:dyDescent="0.3">
      <c r="A48" s="108" t="s">
        <v>62</v>
      </c>
      <c r="B48">
        <v>51059.999999999993</v>
      </c>
      <c r="C48">
        <v>58419.999999999993</v>
      </c>
      <c r="D48">
        <v>65665</v>
      </c>
      <c r="E48">
        <v>72910</v>
      </c>
      <c r="F48">
        <v>78775</v>
      </c>
      <c r="G48">
        <v>84640</v>
      </c>
      <c r="H48">
        <v>90505</v>
      </c>
      <c r="I48">
        <v>96254.999999999985</v>
      </c>
    </row>
    <row r="49" spans="1:9" x14ac:dyDescent="0.3">
      <c r="A49" s="108" t="s">
        <v>1141</v>
      </c>
      <c r="B49">
        <v>52669.999999999993</v>
      </c>
      <c r="C49">
        <v>60144.999999999993</v>
      </c>
      <c r="D49">
        <v>67620</v>
      </c>
      <c r="E49">
        <v>75095</v>
      </c>
      <c r="F49">
        <v>81190</v>
      </c>
      <c r="G49">
        <v>87170</v>
      </c>
      <c r="H49">
        <v>93150</v>
      </c>
      <c r="I49">
        <v>99129.999999999985</v>
      </c>
    </row>
    <row r="50" spans="1:9" x14ac:dyDescent="0.3">
      <c r="A50" s="108" t="s">
        <v>70</v>
      </c>
      <c r="B50">
        <v>49679.999999999993</v>
      </c>
      <c r="C50">
        <v>56694.999999999993</v>
      </c>
      <c r="D50">
        <v>63824.999999999993</v>
      </c>
      <c r="E50">
        <v>70840</v>
      </c>
      <c r="F50">
        <v>76590</v>
      </c>
      <c r="G50">
        <v>82225</v>
      </c>
      <c r="H50">
        <v>87860</v>
      </c>
      <c r="I50">
        <v>93610</v>
      </c>
    </row>
    <row r="51" spans="1:9" x14ac:dyDescent="0.3">
      <c r="A51" s="108" t="s">
        <v>71</v>
      </c>
      <c r="B51">
        <v>60834.999999999993</v>
      </c>
      <c r="C51">
        <v>69460</v>
      </c>
      <c r="D51">
        <v>78200</v>
      </c>
      <c r="E51">
        <v>86825</v>
      </c>
      <c r="F51">
        <v>93840</v>
      </c>
      <c r="G51">
        <v>100739.99999999999</v>
      </c>
      <c r="H51">
        <v>107754.99999999999</v>
      </c>
      <c r="I51">
        <v>114654.99999999999</v>
      </c>
    </row>
    <row r="52" spans="1:9" x14ac:dyDescent="0.3">
      <c r="A52" s="108" t="s">
        <v>72</v>
      </c>
      <c r="B52">
        <v>56924.999999999993</v>
      </c>
      <c r="C52">
        <v>64974.999999999993</v>
      </c>
      <c r="D52">
        <v>73140</v>
      </c>
      <c r="E52">
        <v>81190</v>
      </c>
      <c r="F52">
        <v>87745</v>
      </c>
      <c r="G52">
        <v>94185</v>
      </c>
      <c r="H52">
        <v>100739.99999999999</v>
      </c>
      <c r="I52">
        <v>107179.99999999999</v>
      </c>
    </row>
    <row r="53" spans="1:9" x14ac:dyDescent="0.3">
      <c r="A53" s="108" t="s">
        <v>76</v>
      </c>
      <c r="B53">
        <v>49679.999999999993</v>
      </c>
      <c r="C53">
        <v>56694.999999999993</v>
      </c>
      <c r="D53">
        <v>63824.999999999993</v>
      </c>
      <c r="E53">
        <v>70840</v>
      </c>
      <c r="F53">
        <v>76590</v>
      </c>
      <c r="G53">
        <v>82225</v>
      </c>
      <c r="H53">
        <v>87860</v>
      </c>
      <c r="I53">
        <v>93610</v>
      </c>
    </row>
    <row r="54" spans="1:9" x14ac:dyDescent="0.3">
      <c r="A54" s="108" t="s">
        <v>1142</v>
      </c>
      <c r="B54">
        <v>49679.999999999993</v>
      </c>
      <c r="C54">
        <v>56694.999999999993</v>
      </c>
      <c r="D54">
        <v>63824.999999999993</v>
      </c>
      <c r="E54">
        <v>70840</v>
      </c>
      <c r="F54">
        <v>76590</v>
      </c>
      <c r="G54">
        <v>82225</v>
      </c>
      <c r="H54">
        <v>87860</v>
      </c>
      <c r="I54">
        <v>93610</v>
      </c>
    </row>
    <row r="55" spans="1:9" x14ac:dyDescent="0.3">
      <c r="A55" s="108" t="s">
        <v>78</v>
      </c>
      <c r="B55">
        <v>49679.999999999993</v>
      </c>
      <c r="C55">
        <v>56694.999999999993</v>
      </c>
      <c r="D55">
        <v>63824.999999999993</v>
      </c>
      <c r="E55">
        <v>70840</v>
      </c>
      <c r="F55">
        <v>76590</v>
      </c>
      <c r="G55">
        <v>82225</v>
      </c>
      <c r="H55">
        <v>87860</v>
      </c>
      <c r="I55">
        <v>93610</v>
      </c>
    </row>
    <row r="56" spans="1:9" x14ac:dyDescent="0.3">
      <c r="A56" s="108" t="s">
        <v>82</v>
      </c>
      <c r="B56">
        <v>49679.999999999993</v>
      </c>
      <c r="C56">
        <v>56694.999999999993</v>
      </c>
      <c r="D56">
        <v>63824.999999999993</v>
      </c>
      <c r="E56">
        <v>70840</v>
      </c>
      <c r="F56">
        <v>76590</v>
      </c>
      <c r="G56">
        <v>82225</v>
      </c>
      <c r="H56">
        <v>87860</v>
      </c>
      <c r="I56">
        <v>93610</v>
      </c>
    </row>
    <row r="57" spans="1:9" x14ac:dyDescent="0.3">
      <c r="A57" s="108" t="s">
        <v>321</v>
      </c>
      <c r="B57">
        <v>54969.999999999993</v>
      </c>
      <c r="C57">
        <v>62789.999999999993</v>
      </c>
      <c r="D57">
        <v>70610</v>
      </c>
      <c r="E57">
        <v>78430</v>
      </c>
      <c r="F57">
        <v>84755</v>
      </c>
      <c r="G57">
        <v>91080</v>
      </c>
      <c r="H57">
        <v>97289.999999999985</v>
      </c>
      <c r="I57">
        <v>103614.99999999999</v>
      </c>
    </row>
    <row r="58" spans="1:9" x14ac:dyDescent="0.3">
      <c r="A58" s="108" t="s">
        <v>90</v>
      </c>
      <c r="B58">
        <v>68310</v>
      </c>
      <c r="C58">
        <v>78085</v>
      </c>
      <c r="D58">
        <v>87860</v>
      </c>
      <c r="E58">
        <v>97519.999999999985</v>
      </c>
      <c r="F58">
        <v>105339.99999999999</v>
      </c>
      <c r="G58">
        <v>113159.99999999999</v>
      </c>
      <c r="H58">
        <v>120979.99999999999</v>
      </c>
      <c r="I58">
        <v>128799.99999999999</v>
      </c>
    </row>
    <row r="59" spans="1:9" x14ac:dyDescent="0.3">
      <c r="A59" s="108" t="s">
        <v>89</v>
      </c>
      <c r="B59">
        <v>68310</v>
      </c>
      <c r="C59">
        <v>78085</v>
      </c>
      <c r="D59">
        <v>87860</v>
      </c>
      <c r="E59">
        <v>97519.999999999985</v>
      </c>
      <c r="F59">
        <v>105339.99999999999</v>
      </c>
      <c r="G59">
        <v>113159.99999999999</v>
      </c>
      <c r="H59">
        <v>120979.99999999999</v>
      </c>
      <c r="I59">
        <v>128799.99999999999</v>
      </c>
    </row>
    <row r="60" spans="1:9" x14ac:dyDescent="0.3">
      <c r="A60" s="108" t="s">
        <v>1067</v>
      </c>
      <c r="B60">
        <v>49679.999999999993</v>
      </c>
      <c r="C60">
        <v>56694.999999999993</v>
      </c>
      <c r="D60">
        <v>63824.999999999993</v>
      </c>
      <c r="E60">
        <v>70840</v>
      </c>
      <c r="F60">
        <v>76590</v>
      </c>
      <c r="G60">
        <v>82225</v>
      </c>
      <c r="H60">
        <v>87860</v>
      </c>
      <c r="I60">
        <v>93610</v>
      </c>
    </row>
    <row r="61" spans="1:9" x14ac:dyDescent="0.3">
      <c r="A61" s="108" t="s">
        <v>1143</v>
      </c>
      <c r="B61">
        <v>49679.999999999993</v>
      </c>
      <c r="C61">
        <v>56694.999999999993</v>
      </c>
      <c r="D61">
        <v>63824.999999999993</v>
      </c>
      <c r="E61">
        <v>70840</v>
      </c>
      <c r="F61">
        <v>76590</v>
      </c>
      <c r="G61">
        <v>82225</v>
      </c>
      <c r="H61">
        <v>87860</v>
      </c>
      <c r="I61">
        <v>93610</v>
      </c>
    </row>
    <row r="62" spans="1:9" x14ac:dyDescent="0.3">
      <c r="A62" s="108" t="s">
        <v>1144</v>
      </c>
      <c r="B62">
        <v>50944.999999999993</v>
      </c>
      <c r="C62">
        <v>58189.999999999993</v>
      </c>
      <c r="D62">
        <v>65434.999999999993</v>
      </c>
      <c r="E62">
        <v>72680</v>
      </c>
      <c r="F62">
        <v>78545</v>
      </c>
      <c r="G62">
        <v>84410</v>
      </c>
      <c r="H62">
        <v>90160</v>
      </c>
      <c r="I62">
        <v>96024.999999999985</v>
      </c>
    </row>
    <row r="63" spans="1:9" x14ac:dyDescent="0.3">
      <c r="A63" s="108" t="s">
        <v>1145</v>
      </c>
      <c r="B63">
        <v>62559.999999999993</v>
      </c>
      <c r="C63">
        <v>71415</v>
      </c>
      <c r="D63">
        <v>80385</v>
      </c>
      <c r="E63">
        <v>89240</v>
      </c>
      <c r="F63">
        <v>96484.999999999985</v>
      </c>
      <c r="G63">
        <v>103614.99999999999</v>
      </c>
      <c r="H63">
        <v>110744.99999999999</v>
      </c>
      <c r="I63">
        <v>117874.99999999999</v>
      </c>
    </row>
    <row r="64" spans="1:9" x14ac:dyDescent="0.3">
      <c r="A64" s="108" t="s">
        <v>659</v>
      </c>
      <c r="B64">
        <v>51519.999999999993</v>
      </c>
      <c r="C64">
        <v>58879.999999999993</v>
      </c>
      <c r="D64">
        <v>66240</v>
      </c>
      <c r="E64">
        <v>73485</v>
      </c>
      <c r="F64">
        <v>79465</v>
      </c>
      <c r="G64">
        <v>85330</v>
      </c>
      <c r="H64">
        <v>91195</v>
      </c>
      <c r="I64">
        <v>97059.999999999985</v>
      </c>
    </row>
    <row r="65" spans="1:11" x14ac:dyDescent="0.3">
      <c r="A65" s="108" t="s">
        <v>98</v>
      </c>
      <c r="B65">
        <v>49679.999999999993</v>
      </c>
      <c r="C65">
        <v>56694.999999999993</v>
      </c>
      <c r="D65">
        <v>63824.999999999993</v>
      </c>
      <c r="E65">
        <v>70840</v>
      </c>
      <c r="F65">
        <v>76590</v>
      </c>
      <c r="G65">
        <v>82225</v>
      </c>
      <c r="H65">
        <v>87860</v>
      </c>
      <c r="I65">
        <v>93610</v>
      </c>
    </row>
    <row r="66" spans="1:11" x14ac:dyDescent="0.3">
      <c r="A66" s="108" t="s">
        <v>1146</v>
      </c>
      <c r="B66">
        <v>49679.999999999993</v>
      </c>
      <c r="C66">
        <v>56694.999999999993</v>
      </c>
      <c r="D66">
        <v>63824.999999999993</v>
      </c>
      <c r="E66">
        <v>70840</v>
      </c>
      <c r="F66">
        <v>76590</v>
      </c>
      <c r="G66">
        <v>82225</v>
      </c>
      <c r="H66">
        <v>87860</v>
      </c>
      <c r="I66">
        <v>93610</v>
      </c>
    </row>
    <row r="67" spans="1:11" x14ac:dyDescent="0.3">
      <c r="A67" s="108" t="s">
        <v>1147</v>
      </c>
      <c r="B67">
        <v>49679.999999999993</v>
      </c>
      <c r="C67">
        <v>56694.999999999993</v>
      </c>
      <c r="D67">
        <v>63824.999999999993</v>
      </c>
      <c r="E67">
        <v>70840</v>
      </c>
      <c r="F67">
        <v>76590</v>
      </c>
      <c r="G67">
        <v>82225</v>
      </c>
      <c r="H67">
        <v>87860</v>
      </c>
      <c r="I67">
        <v>93610</v>
      </c>
    </row>
    <row r="68" spans="1:11" x14ac:dyDescent="0.3">
      <c r="A68" s="108" t="s">
        <v>1290</v>
      </c>
      <c r="B68">
        <v>44620</v>
      </c>
      <c r="C68">
        <v>51059.999999999993</v>
      </c>
      <c r="D68">
        <v>57384.999999999993</v>
      </c>
      <c r="E68">
        <v>63709.999999999993</v>
      </c>
      <c r="F68">
        <v>68885</v>
      </c>
      <c r="G68">
        <v>73945</v>
      </c>
      <c r="H68">
        <v>79005</v>
      </c>
      <c r="I68">
        <v>84180</v>
      </c>
      <c r="K68" s="106" t="s">
        <v>1826</v>
      </c>
    </row>
    <row r="69" spans="1:11" x14ac:dyDescent="0.3">
      <c r="A69" s="108" t="s">
        <v>1291</v>
      </c>
      <c r="B69">
        <v>51979.999999999993</v>
      </c>
      <c r="C69">
        <v>59339.999999999993</v>
      </c>
      <c r="D69">
        <v>66815</v>
      </c>
      <c r="E69">
        <v>74175</v>
      </c>
      <c r="F69">
        <v>80155</v>
      </c>
      <c r="G69">
        <v>86135</v>
      </c>
      <c r="H69">
        <v>92000</v>
      </c>
      <c r="I69">
        <v>97979.999999999985</v>
      </c>
    </row>
    <row r="70" spans="1:11" x14ac:dyDescent="0.3">
      <c r="A70" s="108" t="s">
        <v>1292</v>
      </c>
      <c r="B70">
        <v>69230</v>
      </c>
      <c r="C70">
        <v>79120</v>
      </c>
      <c r="D70">
        <v>89010</v>
      </c>
      <c r="E70">
        <v>98784.999999999985</v>
      </c>
      <c r="F70">
        <v>106719.99999999999</v>
      </c>
      <c r="G70">
        <v>114654.99999999999</v>
      </c>
      <c r="H70">
        <v>122589.99999999999</v>
      </c>
      <c r="I70">
        <v>130409.99999999999</v>
      </c>
    </row>
    <row r="71" spans="1:11" x14ac:dyDescent="0.3">
      <c r="A71" s="108" t="s">
        <v>1293</v>
      </c>
      <c r="B71">
        <v>48529.999999999993</v>
      </c>
      <c r="C71">
        <v>55429.999999999993</v>
      </c>
      <c r="D71">
        <v>62329.999999999993</v>
      </c>
      <c r="E71">
        <v>69230</v>
      </c>
      <c r="F71">
        <v>74865</v>
      </c>
      <c r="G71">
        <v>80385</v>
      </c>
      <c r="H71">
        <v>85905</v>
      </c>
      <c r="I71">
        <v>91425</v>
      </c>
    </row>
    <row r="72" spans="1:11" x14ac:dyDescent="0.3">
      <c r="A72" s="108" t="s">
        <v>900</v>
      </c>
      <c r="B72">
        <v>53244.999999999993</v>
      </c>
      <c r="C72">
        <v>60834.999999999993</v>
      </c>
      <c r="D72">
        <v>68425</v>
      </c>
      <c r="E72">
        <v>76015</v>
      </c>
      <c r="F72">
        <v>82110</v>
      </c>
      <c r="G72">
        <v>88205</v>
      </c>
      <c r="H72">
        <v>94299.999999999985</v>
      </c>
      <c r="I72">
        <v>100394.99999999999</v>
      </c>
    </row>
    <row r="73" spans="1:11" x14ac:dyDescent="0.3">
      <c r="A73" s="108" t="s">
        <v>1294</v>
      </c>
      <c r="B73">
        <v>57729.999999999993</v>
      </c>
      <c r="C73">
        <v>66010</v>
      </c>
      <c r="D73">
        <v>74290</v>
      </c>
      <c r="E73">
        <v>82455</v>
      </c>
      <c r="F73">
        <v>89125</v>
      </c>
      <c r="G73">
        <v>95679.999999999985</v>
      </c>
      <c r="H73">
        <v>102349.99999999999</v>
      </c>
      <c r="I73">
        <v>108904.99999999999</v>
      </c>
    </row>
    <row r="74" spans="1:11" x14ac:dyDescent="0.3">
      <c r="A74" s="108" t="s">
        <v>1295</v>
      </c>
      <c r="B74">
        <v>47264.999999999993</v>
      </c>
      <c r="C74">
        <v>54049.999999999993</v>
      </c>
      <c r="D74">
        <v>60834.999999999993</v>
      </c>
      <c r="E74">
        <v>67505</v>
      </c>
      <c r="F74">
        <v>72910</v>
      </c>
      <c r="G74">
        <v>78315</v>
      </c>
      <c r="H74">
        <v>83720</v>
      </c>
      <c r="I74">
        <v>89125</v>
      </c>
    </row>
    <row r="75" spans="1:11" x14ac:dyDescent="0.3">
      <c r="A75" s="108" t="s">
        <v>1296</v>
      </c>
      <c r="B75">
        <v>71185</v>
      </c>
      <c r="C75">
        <v>81305</v>
      </c>
      <c r="D75">
        <v>91425</v>
      </c>
      <c r="E75">
        <v>101544.99999999999</v>
      </c>
      <c r="F75">
        <v>109709.99999999999</v>
      </c>
      <c r="G75">
        <v>117874.99999999999</v>
      </c>
      <c r="H75">
        <v>125924.99999999999</v>
      </c>
      <c r="I75">
        <v>134090</v>
      </c>
    </row>
    <row r="76" spans="1:11" x14ac:dyDescent="0.3">
      <c r="A76" s="108" t="s">
        <v>1297</v>
      </c>
      <c r="B76">
        <v>50254.999999999993</v>
      </c>
      <c r="C76">
        <v>57384.999999999993</v>
      </c>
      <c r="D76">
        <v>64514.999999999993</v>
      </c>
      <c r="E76">
        <v>71645</v>
      </c>
      <c r="F76">
        <v>77395</v>
      </c>
      <c r="G76">
        <v>83145</v>
      </c>
      <c r="H76">
        <v>88895</v>
      </c>
      <c r="I76">
        <v>94644.999999999985</v>
      </c>
    </row>
    <row r="77" spans="1:11" x14ac:dyDescent="0.3">
      <c r="A77" s="108" t="s">
        <v>1298</v>
      </c>
      <c r="B77">
        <v>44620</v>
      </c>
      <c r="C77">
        <v>51059.999999999993</v>
      </c>
      <c r="D77">
        <v>57384.999999999993</v>
      </c>
      <c r="E77">
        <v>63709.999999999993</v>
      </c>
      <c r="F77">
        <v>68885</v>
      </c>
      <c r="G77">
        <v>73945</v>
      </c>
      <c r="H77">
        <v>79005</v>
      </c>
      <c r="I77">
        <v>84180</v>
      </c>
    </row>
    <row r="78" spans="1:11" x14ac:dyDescent="0.3">
      <c r="A78" s="108" t="s">
        <v>1299</v>
      </c>
      <c r="B78">
        <v>61754.999999999993</v>
      </c>
      <c r="C78">
        <v>70610</v>
      </c>
      <c r="D78">
        <v>79465</v>
      </c>
      <c r="E78">
        <v>88205</v>
      </c>
      <c r="F78">
        <v>95334.999999999985</v>
      </c>
      <c r="G78">
        <v>102349.99999999999</v>
      </c>
      <c r="H78">
        <v>109479.99999999999</v>
      </c>
      <c r="I78">
        <v>116494.99999999999</v>
      </c>
    </row>
    <row r="79" spans="1:11" x14ac:dyDescent="0.3">
      <c r="A79" s="108" t="s">
        <v>1300</v>
      </c>
      <c r="B79">
        <v>71185</v>
      </c>
      <c r="C79">
        <v>81305</v>
      </c>
      <c r="D79">
        <v>91425</v>
      </c>
      <c r="E79">
        <v>101544.99999999999</v>
      </c>
      <c r="F79">
        <v>109709.99999999999</v>
      </c>
      <c r="G79">
        <v>117874.99999999999</v>
      </c>
      <c r="H79">
        <v>125924.99999999999</v>
      </c>
      <c r="I79">
        <v>134090</v>
      </c>
    </row>
    <row r="80" spans="1:11" x14ac:dyDescent="0.3">
      <c r="A80" s="108" t="s">
        <v>431</v>
      </c>
      <c r="B80">
        <v>44620</v>
      </c>
      <c r="C80">
        <v>51059.999999999993</v>
      </c>
      <c r="D80">
        <v>57384.999999999993</v>
      </c>
      <c r="E80">
        <v>63709.999999999993</v>
      </c>
      <c r="F80">
        <v>68885</v>
      </c>
      <c r="G80">
        <v>73945</v>
      </c>
      <c r="H80">
        <v>79005</v>
      </c>
      <c r="I80">
        <v>84180</v>
      </c>
    </row>
    <row r="81" spans="1:11" x14ac:dyDescent="0.3">
      <c r="A81" s="108" t="s">
        <v>1301</v>
      </c>
      <c r="B81">
        <v>57499.999999999993</v>
      </c>
      <c r="C81">
        <v>65665</v>
      </c>
      <c r="D81">
        <v>73830</v>
      </c>
      <c r="E81">
        <v>81995</v>
      </c>
      <c r="F81">
        <v>88665</v>
      </c>
      <c r="G81">
        <v>95219.999999999985</v>
      </c>
      <c r="H81">
        <v>101774.99999999999</v>
      </c>
      <c r="I81">
        <v>108329.99999999999</v>
      </c>
    </row>
    <row r="82" spans="1:11" x14ac:dyDescent="0.3">
      <c r="A82" s="108" t="s">
        <v>1120</v>
      </c>
      <c r="B82">
        <v>46115</v>
      </c>
      <c r="C82">
        <v>52669.999999999993</v>
      </c>
      <c r="D82">
        <v>59224.999999999993</v>
      </c>
      <c r="E82">
        <v>65780</v>
      </c>
      <c r="F82">
        <v>71070</v>
      </c>
      <c r="G82">
        <v>76360</v>
      </c>
      <c r="H82">
        <v>81650</v>
      </c>
      <c r="I82">
        <v>86940</v>
      </c>
    </row>
    <row r="83" spans="1:11" x14ac:dyDescent="0.3">
      <c r="A83" s="108" t="s">
        <v>1234</v>
      </c>
      <c r="B83">
        <v>48989.999999999993</v>
      </c>
      <c r="C83">
        <v>56004.999999999993</v>
      </c>
      <c r="D83">
        <v>63019.999999999993</v>
      </c>
      <c r="E83">
        <v>69920</v>
      </c>
      <c r="F83">
        <v>75555</v>
      </c>
      <c r="G83">
        <v>81190</v>
      </c>
      <c r="H83">
        <v>86710</v>
      </c>
      <c r="I83">
        <v>92345</v>
      </c>
      <c r="K83" s="106" t="s">
        <v>1829</v>
      </c>
    </row>
    <row r="84" spans="1:11" x14ac:dyDescent="0.3">
      <c r="A84" s="108" t="s">
        <v>1264</v>
      </c>
      <c r="B84">
        <v>48759.999999999993</v>
      </c>
      <c r="C84">
        <v>55659.999999999993</v>
      </c>
      <c r="D84">
        <v>62674.999999999993</v>
      </c>
      <c r="E84">
        <v>69575</v>
      </c>
      <c r="F84">
        <v>75210</v>
      </c>
      <c r="G84">
        <v>80730</v>
      </c>
      <c r="H84">
        <v>86365</v>
      </c>
      <c r="I84">
        <v>91885</v>
      </c>
    </row>
    <row r="85" spans="1:11" x14ac:dyDescent="0.3">
      <c r="A85" s="108" t="s">
        <v>1265</v>
      </c>
      <c r="B85">
        <v>48529.999999999993</v>
      </c>
      <c r="C85">
        <v>55429.999999999993</v>
      </c>
      <c r="D85">
        <v>62329.999999999993</v>
      </c>
      <c r="E85">
        <v>69230</v>
      </c>
      <c r="F85">
        <v>74865</v>
      </c>
      <c r="G85">
        <v>80385</v>
      </c>
      <c r="H85">
        <v>85905</v>
      </c>
      <c r="I85">
        <v>91425</v>
      </c>
    </row>
    <row r="86" spans="1:11" x14ac:dyDescent="0.3">
      <c r="A86" s="108" t="s">
        <v>107</v>
      </c>
      <c r="B86">
        <v>67390</v>
      </c>
      <c r="C86">
        <v>77050</v>
      </c>
      <c r="D86">
        <v>86710</v>
      </c>
      <c r="E86">
        <v>96254.999999999985</v>
      </c>
      <c r="F86">
        <v>103959.99999999999</v>
      </c>
      <c r="G86">
        <v>111664.99999999999</v>
      </c>
      <c r="H86">
        <v>119369.99999999999</v>
      </c>
      <c r="I86">
        <v>127074.99999999999</v>
      </c>
    </row>
    <row r="87" spans="1:11" x14ac:dyDescent="0.3">
      <c r="A87" s="108" t="s">
        <v>11</v>
      </c>
      <c r="B87">
        <v>48529.999999999993</v>
      </c>
      <c r="C87">
        <v>55429.999999999993</v>
      </c>
      <c r="D87">
        <v>62329.999999999993</v>
      </c>
      <c r="E87">
        <v>69230</v>
      </c>
      <c r="F87">
        <v>74865</v>
      </c>
      <c r="G87">
        <v>80385</v>
      </c>
      <c r="H87">
        <v>85905</v>
      </c>
      <c r="I87">
        <v>91425</v>
      </c>
    </row>
    <row r="88" spans="1:11" x14ac:dyDescent="0.3">
      <c r="A88" s="108" t="s">
        <v>1002</v>
      </c>
      <c r="B88">
        <v>48529.999999999993</v>
      </c>
      <c r="C88">
        <v>55429.999999999993</v>
      </c>
      <c r="D88">
        <v>62329.999999999993</v>
      </c>
      <c r="E88">
        <v>69230</v>
      </c>
      <c r="F88">
        <v>74865</v>
      </c>
      <c r="G88">
        <v>80385</v>
      </c>
      <c r="H88">
        <v>85905</v>
      </c>
      <c r="I88">
        <v>91425</v>
      </c>
    </row>
    <row r="89" spans="1:11" x14ac:dyDescent="0.3">
      <c r="A89" s="108" t="s">
        <v>14</v>
      </c>
      <c r="B89">
        <v>49679.999999999993</v>
      </c>
      <c r="C89">
        <v>56694.999999999993</v>
      </c>
      <c r="D89">
        <v>63824.999999999993</v>
      </c>
      <c r="E89">
        <v>70840</v>
      </c>
      <c r="F89">
        <v>76590</v>
      </c>
      <c r="G89">
        <v>82225</v>
      </c>
      <c r="H89">
        <v>87860</v>
      </c>
      <c r="I89">
        <v>93610</v>
      </c>
    </row>
    <row r="90" spans="1:11" x14ac:dyDescent="0.3">
      <c r="A90" s="108" t="s">
        <v>15</v>
      </c>
      <c r="B90">
        <v>50714.999999999993</v>
      </c>
      <c r="C90">
        <v>57959.999999999993</v>
      </c>
      <c r="D90">
        <v>65204.999999999993</v>
      </c>
      <c r="E90">
        <v>72335</v>
      </c>
      <c r="F90">
        <v>78200</v>
      </c>
      <c r="G90">
        <v>83950</v>
      </c>
      <c r="H90">
        <v>89700</v>
      </c>
      <c r="I90">
        <v>95564.999999999985</v>
      </c>
    </row>
    <row r="91" spans="1:11" x14ac:dyDescent="0.3">
      <c r="A91" s="108" t="s">
        <v>1266</v>
      </c>
      <c r="B91">
        <v>48529.999999999993</v>
      </c>
      <c r="C91">
        <v>55429.999999999993</v>
      </c>
      <c r="D91">
        <v>62329.999999999993</v>
      </c>
      <c r="E91">
        <v>69230</v>
      </c>
      <c r="F91">
        <v>74865</v>
      </c>
      <c r="G91">
        <v>80385</v>
      </c>
      <c r="H91">
        <v>85905</v>
      </c>
      <c r="I91">
        <v>91425</v>
      </c>
    </row>
    <row r="92" spans="1:11" x14ac:dyDescent="0.3">
      <c r="A92" s="108" t="s">
        <v>19</v>
      </c>
      <c r="B92">
        <v>52669.999999999993</v>
      </c>
      <c r="C92">
        <v>60144.999999999993</v>
      </c>
      <c r="D92">
        <v>67620</v>
      </c>
      <c r="E92">
        <v>75095</v>
      </c>
      <c r="F92">
        <v>81190</v>
      </c>
      <c r="G92">
        <v>87170</v>
      </c>
      <c r="H92">
        <v>93150</v>
      </c>
      <c r="I92">
        <v>99129.999999999985</v>
      </c>
    </row>
    <row r="93" spans="1:11" x14ac:dyDescent="0.3">
      <c r="A93" s="108" t="s">
        <v>20</v>
      </c>
      <c r="B93">
        <v>48529.999999999993</v>
      </c>
      <c r="C93">
        <v>55429.999999999993</v>
      </c>
      <c r="D93">
        <v>62329.999999999993</v>
      </c>
      <c r="E93">
        <v>69230</v>
      </c>
      <c r="F93">
        <v>74865</v>
      </c>
      <c r="G93">
        <v>80385</v>
      </c>
      <c r="H93">
        <v>85905</v>
      </c>
      <c r="I93">
        <v>91425</v>
      </c>
    </row>
    <row r="94" spans="1:11" x14ac:dyDescent="0.3">
      <c r="A94" s="108" t="s">
        <v>1128</v>
      </c>
      <c r="B94">
        <v>49334.999999999993</v>
      </c>
      <c r="C94">
        <v>56349.999999999993</v>
      </c>
      <c r="D94">
        <v>63364.999999999993</v>
      </c>
      <c r="E94">
        <v>70380</v>
      </c>
      <c r="F94">
        <v>76015</v>
      </c>
      <c r="G94">
        <v>81650</v>
      </c>
      <c r="H94">
        <v>87285</v>
      </c>
      <c r="I94">
        <v>92920</v>
      </c>
    </row>
    <row r="95" spans="1:11" x14ac:dyDescent="0.3">
      <c r="A95" s="108" t="s">
        <v>887</v>
      </c>
      <c r="B95">
        <v>48529.999999999993</v>
      </c>
      <c r="C95">
        <v>55429.999999999993</v>
      </c>
      <c r="D95">
        <v>62329.999999999993</v>
      </c>
      <c r="E95">
        <v>69230</v>
      </c>
      <c r="F95">
        <v>74865</v>
      </c>
      <c r="G95">
        <v>80385</v>
      </c>
      <c r="H95">
        <v>85905</v>
      </c>
      <c r="I95">
        <v>91425</v>
      </c>
    </row>
    <row r="96" spans="1:11" x14ac:dyDescent="0.3">
      <c r="A96" s="108" t="s">
        <v>343</v>
      </c>
      <c r="B96">
        <v>48529.999999999993</v>
      </c>
      <c r="C96">
        <v>55429.999999999993</v>
      </c>
      <c r="D96">
        <v>62329.999999999993</v>
      </c>
      <c r="E96">
        <v>69230</v>
      </c>
      <c r="F96">
        <v>74865</v>
      </c>
      <c r="G96">
        <v>80385</v>
      </c>
      <c r="H96">
        <v>85905</v>
      </c>
      <c r="I96">
        <v>91425</v>
      </c>
    </row>
    <row r="97" spans="1:9" x14ac:dyDescent="0.3">
      <c r="A97" s="108" t="s">
        <v>1267</v>
      </c>
      <c r="B97">
        <v>49334.999999999993</v>
      </c>
      <c r="C97">
        <v>56349.999999999993</v>
      </c>
      <c r="D97">
        <v>63364.999999999993</v>
      </c>
      <c r="E97">
        <v>70380</v>
      </c>
      <c r="F97">
        <v>76015</v>
      </c>
      <c r="G97">
        <v>81650</v>
      </c>
      <c r="H97">
        <v>87285</v>
      </c>
      <c r="I97">
        <v>92920</v>
      </c>
    </row>
    <row r="98" spans="1:9" x14ac:dyDescent="0.3">
      <c r="A98" s="108" t="s">
        <v>1268</v>
      </c>
      <c r="B98">
        <v>53129.999999999993</v>
      </c>
      <c r="C98">
        <v>60719.999999999993</v>
      </c>
      <c r="D98">
        <v>68310</v>
      </c>
      <c r="E98">
        <v>75785</v>
      </c>
      <c r="F98">
        <v>81880</v>
      </c>
      <c r="G98">
        <v>87975</v>
      </c>
      <c r="H98">
        <v>94070</v>
      </c>
      <c r="I98">
        <v>100049.99999999999</v>
      </c>
    </row>
    <row r="99" spans="1:9" x14ac:dyDescent="0.3">
      <c r="A99" s="108" t="s">
        <v>24</v>
      </c>
      <c r="B99">
        <v>48874.999999999993</v>
      </c>
      <c r="C99">
        <v>55889.999999999993</v>
      </c>
      <c r="D99">
        <v>62904.999999999993</v>
      </c>
      <c r="E99">
        <v>69805</v>
      </c>
      <c r="F99">
        <v>75440</v>
      </c>
      <c r="G99">
        <v>81075</v>
      </c>
      <c r="H99">
        <v>86595</v>
      </c>
      <c r="I99">
        <v>92230</v>
      </c>
    </row>
    <row r="100" spans="1:9" x14ac:dyDescent="0.3">
      <c r="A100" s="108" t="s">
        <v>281</v>
      </c>
      <c r="B100">
        <v>61869.999999999993</v>
      </c>
      <c r="C100">
        <v>70725</v>
      </c>
      <c r="D100">
        <v>79580</v>
      </c>
      <c r="E100">
        <v>88320</v>
      </c>
      <c r="F100">
        <v>95449.999999999985</v>
      </c>
      <c r="G100">
        <v>102464.99999999999</v>
      </c>
      <c r="H100">
        <v>109594.99999999999</v>
      </c>
      <c r="I100">
        <v>116609.99999999999</v>
      </c>
    </row>
    <row r="101" spans="1:9" x14ac:dyDescent="0.3">
      <c r="A101" s="108" t="s">
        <v>1269</v>
      </c>
      <c r="B101">
        <v>51289.999999999993</v>
      </c>
      <c r="C101">
        <v>58534.999999999993</v>
      </c>
      <c r="D101">
        <v>65895</v>
      </c>
      <c r="E101">
        <v>73140</v>
      </c>
      <c r="F101">
        <v>79005</v>
      </c>
      <c r="G101">
        <v>84870</v>
      </c>
      <c r="H101">
        <v>90735</v>
      </c>
      <c r="I101">
        <v>96599.999999999985</v>
      </c>
    </row>
    <row r="102" spans="1:9" x14ac:dyDescent="0.3">
      <c r="A102" s="108" t="s">
        <v>517</v>
      </c>
      <c r="B102">
        <v>48529.999999999993</v>
      </c>
      <c r="C102">
        <v>55429.999999999993</v>
      </c>
      <c r="D102">
        <v>62329.999999999993</v>
      </c>
      <c r="E102">
        <v>69230</v>
      </c>
      <c r="F102">
        <v>74865</v>
      </c>
      <c r="G102">
        <v>80385</v>
      </c>
      <c r="H102">
        <v>85905</v>
      </c>
      <c r="I102">
        <v>91425</v>
      </c>
    </row>
    <row r="103" spans="1:9" x14ac:dyDescent="0.3">
      <c r="A103" s="108" t="s">
        <v>1270</v>
      </c>
      <c r="B103">
        <v>48529.999999999993</v>
      </c>
      <c r="C103">
        <v>55429.999999999993</v>
      </c>
      <c r="D103">
        <v>62329.999999999993</v>
      </c>
      <c r="E103">
        <v>69230</v>
      </c>
      <c r="F103">
        <v>74865</v>
      </c>
      <c r="G103">
        <v>80385</v>
      </c>
      <c r="H103">
        <v>85905</v>
      </c>
      <c r="I103">
        <v>91425</v>
      </c>
    </row>
    <row r="104" spans="1:9" x14ac:dyDescent="0.3">
      <c r="A104" s="108" t="s">
        <v>1271</v>
      </c>
      <c r="B104">
        <v>50944.999999999993</v>
      </c>
      <c r="C104">
        <v>58189.999999999993</v>
      </c>
      <c r="D104">
        <v>65434.999999999993</v>
      </c>
      <c r="E104">
        <v>72680</v>
      </c>
      <c r="F104">
        <v>78545</v>
      </c>
      <c r="G104">
        <v>84410</v>
      </c>
      <c r="H104">
        <v>90160</v>
      </c>
      <c r="I104">
        <v>96024.999999999985</v>
      </c>
    </row>
    <row r="105" spans="1:9" x14ac:dyDescent="0.3">
      <c r="A105" s="108" t="s">
        <v>1272</v>
      </c>
      <c r="B105">
        <v>63364.999999999993</v>
      </c>
      <c r="C105">
        <v>72450</v>
      </c>
      <c r="D105">
        <v>81535</v>
      </c>
      <c r="E105">
        <v>90505</v>
      </c>
      <c r="F105">
        <v>97749.999999999985</v>
      </c>
      <c r="G105">
        <v>104994.99999999999</v>
      </c>
      <c r="H105">
        <v>112239.99999999999</v>
      </c>
      <c r="I105">
        <v>119484.99999999999</v>
      </c>
    </row>
    <row r="106" spans="1:9" x14ac:dyDescent="0.3">
      <c r="A106" s="108" t="s">
        <v>32</v>
      </c>
      <c r="B106">
        <v>48529.999999999993</v>
      </c>
      <c r="C106">
        <v>55429.999999999993</v>
      </c>
      <c r="D106">
        <v>62329.999999999993</v>
      </c>
      <c r="E106">
        <v>69230</v>
      </c>
      <c r="F106">
        <v>74865</v>
      </c>
      <c r="G106">
        <v>80385</v>
      </c>
      <c r="H106">
        <v>85905</v>
      </c>
      <c r="I106">
        <v>91425</v>
      </c>
    </row>
    <row r="107" spans="1:9" x14ac:dyDescent="0.3">
      <c r="A107" s="108" t="s">
        <v>33</v>
      </c>
      <c r="B107">
        <v>48529.999999999993</v>
      </c>
      <c r="C107">
        <v>55429.999999999993</v>
      </c>
      <c r="D107">
        <v>62329.999999999993</v>
      </c>
      <c r="E107">
        <v>69230</v>
      </c>
      <c r="F107">
        <v>74865</v>
      </c>
      <c r="G107">
        <v>80385</v>
      </c>
      <c r="H107">
        <v>85905</v>
      </c>
      <c r="I107">
        <v>91425</v>
      </c>
    </row>
    <row r="108" spans="1:9" x14ac:dyDescent="0.3">
      <c r="A108" s="108" t="s">
        <v>1273</v>
      </c>
      <c r="B108">
        <v>48759.999999999993</v>
      </c>
      <c r="C108">
        <v>55659.999999999993</v>
      </c>
      <c r="D108">
        <v>62674.999999999993</v>
      </c>
      <c r="E108">
        <v>69575</v>
      </c>
      <c r="F108">
        <v>75210</v>
      </c>
      <c r="G108">
        <v>80730</v>
      </c>
      <c r="H108">
        <v>86365</v>
      </c>
      <c r="I108">
        <v>91885</v>
      </c>
    </row>
    <row r="109" spans="1:9" x14ac:dyDescent="0.3">
      <c r="A109" s="108" t="s">
        <v>118</v>
      </c>
      <c r="B109">
        <v>57729.999999999993</v>
      </c>
      <c r="C109">
        <v>65895</v>
      </c>
      <c r="D109">
        <v>74175</v>
      </c>
      <c r="E109">
        <v>82340</v>
      </c>
      <c r="F109">
        <v>89010</v>
      </c>
      <c r="G109">
        <v>95564.999999999985</v>
      </c>
      <c r="H109">
        <v>102119.99999999999</v>
      </c>
      <c r="I109">
        <v>108789.99999999999</v>
      </c>
    </row>
    <row r="110" spans="1:9" x14ac:dyDescent="0.3">
      <c r="A110" s="108" t="s">
        <v>35</v>
      </c>
      <c r="B110">
        <v>50714.999999999993</v>
      </c>
      <c r="C110">
        <v>57959.999999999993</v>
      </c>
      <c r="D110">
        <v>65204.999999999993</v>
      </c>
      <c r="E110">
        <v>72450</v>
      </c>
      <c r="F110">
        <v>78315</v>
      </c>
      <c r="G110">
        <v>84065</v>
      </c>
      <c r="H110">
        <v>89930</v>
      </c>
      <c r="I110">
        <v>95679.999999999985</v>
      </c>
    </row>
    <row r="111" spans="1:9" x14ac:dyDescent="0.3">
      <c r="A111" s="108" t="s">
        <v>1274</v>
      </c>
      <c r="B111">
        <v>48529.999999999993</v>
      </c>
      <c r="C111">
        <v>55429.999999999993</v>
      </c>
      <c r="D111">
        <v>62329.999999999993</v>
      </c>
      <c r="E111">
        <v>69230</v>
      </c>
      <c r="F111">
        <v>74865</v>
      </c>
      <c r="G111">
        <v>80385</v>
      </c>
      <c r="H111">
        <v>85905</v>
      </c>
      <c r="I111">
        <v>91425</v>
      </c>
    </row>
    <row r="112" spans="1:9" x14ac:dyDescent="0.3">
      <c r="A112" s="108" t="s">
        <v>1275</v>
      </c>
      <c r="B112">
        <v>48529.999999999993</v>
      </c>
      <c r="C112">
        <v>55429.999999999993</v>
      </c>
      <c r="D112">
        <v>62329.999999999993</v>
      </c>
      <c r="E112">
        <v>69230</v>
      </c>
      <c r="F112">
        <v>74865</v>
      </c>
      <c r="G112">
        <v>80385</v>
      </c>
      <c r="H112">
        <v>85905</v>
      </c>
      <c r="I112">
        <v>91425</v>
      </c>
    </row>
    <row r="113" spans="1:9" x14ac:dyDescent="0.3">
      <c r="A113" s="108" t="s">
        <v>121</v>
      </c>
      <c r="B113">
        <v>48529.999999999993</v>
      </c>
      <c r="C113">
        <v>55429.999999999993</v>
      </c>
      <c r="D113">
        <v>62329.999999999993</v>
      </c>
      <c r="E113">
        <v>69230</v>
      </c>
      <c r="F113">
        <v>74865</v>
      </c>
      <c r="G113">
        <v>80385</v>
      </c>
      <c r="H113">
        <v>85905</v>
      </c>
      <c r="I113">
        <v>91425</v>
      </c>
    </row>
    <row r="114" spans="1:9" x14ac:dyDescent="0.3">
      <c r="A114" s="108" t="s">
        <v>1276</v>
      </c>
      <c r="B114">
        <v>48874.999999999993</v>
      </c>
      <c r="C114">
        <v>55774.999999999993</v>
      </c>
      <c r="D114">
        <v>62789.999999999993</v>
      </c>
      <c r="E114">
        <v>69690</v>
      </c>
      <c r="F114">
        <v>75325</v>
      </c>
      <c r="G114">
        <v>80845</v>
      </c>
      <c r="H114">
        <v>86480</v>
      </c>
      <c r="I114">
        <v>92000</v>
      </c>
    </row>
    <row r="115" spans="1:9" x14ac:dyDescent="0.3">
      <c r="A115" s="108" t="s">
        <v>1277</v>
      </c>
      <c r="B115">
        <v>48644.999999999993</v>
      </c>
      <c r="C115">
        <v>55659.999999999993</v>
      </c>
      <c r="D115">
        <v>62559.999999999993</v>
      </c>
      <c r="E115">
        <v>69460</v>
      </c>
      <c r="F115">
        <v>75095</v>
      </c>
      <c r="G115">
        <v>80615</v>
      </c>
      <c r="H115">
        <v>86135</v>
      </c>
      <c r="I115">
        <v>91770</v>
      </c>
    </row>
    <row r="116" spans="1:9" x14ac:dyDescent="0.3">
      <c r="A116" s="108" t="s">
        <v>42</v>
      </c>
      <c r="B116">
        <v>48529.999999999993</v>
      </c>
      <c r="C116">
        <v>55429.999999999993</v>
      </c>
      <c r="D116">
        <v>62329.999999999993</v>
      </c>
      <c r="E116">
        <v>69230</v>
      </c>
      <c r="F116">
        <v>74865</v>
      </c>
      <c r="G116">
        <v>80385</v>
      </c>
      <c r="H116">
        <v>85905</v>
      </c>
      <c r="I116">
        <v>91425</v>
      </c>
    </row>
    <row r="117" spans="1:9" x14ac:dyDescent="0.3">
      <c r="A117" s="108" t="s">
        <v>44</v>
      </c>
      <c r="B117">
        <v>48529.999999999993</v>
      </c>
      <c r="C117">
        <v>55429.999999999993</v>
      </c>
      <c r="D117">
        <v>62329.999999999993</v>
      </c>
      <c r="E117">
        <v>69230</v>
      </c>
      <c r="F117">
        <v>74865</v>
      </c>
      <c r="G117">
        <v>80385</v>
      </c>
      <c r="H117">
        <v>85905</v>
      </c>
      <c r="I117">
        <v>91425</v>
      </c>
    </row>
    <row r="118" spans="1:9" x14ac:dyDescent="0.3">
      <c r="A118" s="108" t="s">
        <v>47</v>
      </c>
      <c r="B118">
        <v>48529.999999999993</v>
      </c>
      <c r="C118">
        <v>55429.999999999993</v>
      </c>
      <c r="D118">
        <v>62329.999999999993</v>
      </c>
      <c r="E118">
        <v>69230</v>
      </c>
      <c r="F118">
        <v>74865</v>
      </c>
      <c r="G118">
        <v>80385</v>
      </c>
      <c r="H118">
        <v>85905</v>
      </c>
      <c r="I118">
        <v>91425</v>
      </c>
    </row>
    <row r="119" spans="1:9" x14ac:dyDescent="0.3">
      <c r="A119" s="108" t="s">
        <v>358</v>
      </c>
      <c r="B119">
        <v>48529.999999999993</v>
      </c>
      <c r="C119">
        <v>55429.999999999993</v>
      </c>
      <c r="D119">
        <v>62329.999999999993</v>
      </c>
      <c r="E119">
        <v>69230</v>
      </c>
      <c r="F119">
        <v>74865</v>
      </c>
      <c r="G119">
        <v>80385</v>
      </c>
      <c r="H119">
        <v>85905</v>
      </c>
      <c r="I119">
        <v>91425</v>
      </c>
    </row>
    <row r="120" spans="1:9" x14ac:dyDescent="0.3">
      <c r="A120" s="108" t="s">
        <v>54</v>
      </c>
      <c r="B120">
        <v>48529.999999999993</v>
      </c>
      <c r="C120">
        <v>55429.999999999993</v>
      </c>
      <c r="D120">
        <v>62329.999999999993</v>
      </c>
      <c r="E120">
        <v>69230</v>
      </c>
      <c r="F120">
        <v>74865</v>
      </c>
      <c r="G120">
        <v>80385</v>
      </c>
      <c r="H120">
        <v>85905</v>
      </c>
      <c r="I120">
        <v>91425</v>
      </c>
    </row>
    <row r="121" spans="1:9" x14ac:dyDescent="0.3">
      <c r="A121" s="108" t="s">
        <v>55</v>
      </c>
      <c r="B121">
        <v>48529.999999999993</v>
      </c>
      <c r="C121">
        <v>55429.999999999993</v>
      </c>
      <c r="D121">
        <v>62329.999999999993</v>
      </c>
      <c r="E121">
        <v>69230</v>
      </c>
      <c r="F121">
        <v>74865</v>
      </c>
      <c r="G121">
        <v>80385</v>
      </c>
      <c r="H121">
        <v>85905</v>
      </c>
      <c r="I121">
        <v>91425</v>
      </c>
    </row>
    <row r="122" spans="1:9" x14ac:dyDescent="0.3">
      <c r="A122" s="108" t="s">
        <v>303</v>
      </c>
      <c r="B122">
        <v>48529.999999999993</v>
      </c>
      <c r="C122">
        <v>55429.999999999993</v>
      </c>
      <c r="D122">
        <v>62329.999999999993</v>
      </c>
      <c r="E122">
        <v>69230</v>
      </c>
      <c r="F122">
        <v>74865</v>
      </c>
      <c r="G122">
        <v>80385</v>
      </c>
      <c r="H122">
        <v>85905</v>
      </c>
      <c r="I122">
        <v>91425</v>
      </c>
    </row>
    <row r="123" spans="1:9" x14ac:dyDescent="0.3">
      <c r="A123" s="108" t="s">
        <v>1278</v>
      </c>
      <c r="B123">
        <v>51519.999999999993</v>
      </c>
      <c r="C123">
        <v>58879.999999999993</v>
      </c>
      <c r="D123">
        <v>66240</v>
      </c>
      <c r="E123">
        <v>73600</v>
      </c>
      <c r="F123">
        <v>79580</v>
      </c>
      <c r="G123">
        <v>85445</v>
      </c>
      <c r="H123">
        <v>91310</v>
      </c>
      <c r="I123">
        <v>97174.999999999985</v>
      </c>
    </row>
    <row r="124" spans="1:9" x14ac:dyDescent="0.3">
      <c r="A124" s="108" t="s">
        <v>57</v>
      </c>
      <c r="B124">
        <v>48529.999999999993</v>
      </c>
      <c r="C124">
        <v>55429.999999999993</v>
      </c>
      <c r="D124">
        <v>62329.999999999993</v>
      </c>
      <c r="E124">
        <v>69230</v>
      </c>
      <c r="F124">
        <v>74865</v>
      </c>
      <c r="G124">
        <v>80385</v>
      </c>
      <c r="H124">
        <v>85905</v>
      </c>
      <c r="I124">
        <v>91425</v>
      </c>
    </row>
    <row r="125" spans="1:9" x14ac:dyDescent="0.3">
      <c r="A125" s="108" t="s">
        <v>1279</v>
      </c>
      <c r="B125">
        <v>63364.999999999993</v>
      </c>
      <c r="C125">
        <v>72450</v>
      </c>
      <c r="D125">
        <v>81535</v>
      </c>
      <c r="E125">
        <v>90505</v>
      </c>
      <c r="F125">
        <v>97749.999999999985</v>
      </c>
      <c r="G125">
        <v>104994.99999999999</v>
      </c>
      <c r="H125">
        <v>112239.99999999999</v>
      </c>
      <c r="I125">
        <v>119484.99999999999</v>
      </c>
    </row>
    <row r="126" spans="1:9" x14ac:dyDescent="0.3">
      <c r="A126" s="108" t="s">
        <v>60</v>
      </c>
      <c r="B126">
        <v>67390</v>
      </c>
      <c r="C126">
        <v>77050</v>
      </c>
      <c r="D126">
        <v>86710</v>
      </c>
      <c r="E126">
        <v>96254.999999999985</v>
      </c>
      <c r="F126">
        <v>103959.99999999999</v>
      </c>
      <c r="G126">
        <v>111664.99999999999</v>
      </c>
      <c r="H126">
        <v>119369.99999999999</v>
      </c>
      <c r="I126">
        <v>127074.99999999999</v>
      </c>
    </row>
    <row r="127" spans="1:9" x14ac:dyDescent="0.3">
      <c r="A127" s="108" t="s">
        <v>61</v>
      </c>
      <c r="B127">
        <v>48529.999999999993</v>
      </c>
      <c r="C127">
        <v>55429.999999999993</v>
      </c>
      <c r="D127">
        <v>62329.999999999993</v>
      </c>
      <c r="E127">
        <v>69230</v>
      </c>
      <c r="F127">
        <v>74865</v>
      </c>
      <c r="G127">
        <v>80385</v>
      </c>
      <c r="H127">
        <v>85905</v>
      </c>
      <c r="I127">
        <v>91425</v>
      </c>
    </row>
    <row r="128" spans="1:9" x14ac:dyDescent="0.3">
      <c r="A128" s="108" t="s">
        <v>1196</v>
      </c>
      <c r="B128">
        <v>54854.999999999993</v>
      </c>
      <c r="C128">
        <v>62674.999999999993</v>
      </c>
      <c r="D128">
        <v>70495</v>
      </c>
      <c r="E128">
        <v>78315</v>
      </c>
      <c r="F128">
        <v>84640</v>
      </c>
      <c r="G128">
        <v>90850</v>
      </c>
      <c r="H128">
        <v>97174.999999999985</v>
      </c>
      <c r="I128">
        <v>103384.99999999999</v>
      </c>
    </row>
    <row r="129" spans="1:9" x14ac:dyDescent="0.3">
      <c r="A129" s="108" t="s">
        <v>1237</v>
      </c>
      <c r="B129">
        <v>48529.999999999993</v>
      </c>
      <c r="C129">
        <v>55429.999999999993</v>
      </c>
      <c r="D129">
        <v>62329.999999999993</v>
      </c>
      <c r="E129">
        <v>69230</v>
      </c>
      <c r="F129">
        <v>74865</v>
      </c>
      <c r="G129">
        <v>80385</v>
      </c>
      <c r="H129">
        <v>85905</v>
      </c>
      <c r="I129">
        <v>91425</v>
      </c>
    </row>
    <row r="130" spans="1:9" x14ac:dyDescent="0.3">
      <c r="A130" s="108" t="s">
        <v>70</v>
      </c>
      <c r="B130">
        <v>48529.999999999993</v>
      </c>
      <c r="C130">
        <v>55429.999999999993</v>
      </c>
      <c r="D130">
        <v>62329.999999999993</v>
      </c>
      <c r="E130">
        <v>69230</v>
      </c>
      <c r="F130">
        <v>74865</v>
      </c>
      <c r="G130">
        <v>80385</v>
      </c>
      <c r="H130">
        <v>85905</v>
      </c>
      <c r="I130">
        <v>91425</v>
      </c>
    </row>
    <row r="131" spans="1:9" x14ac:dyDescent="0.3">
      <c r="A131" s="108" t="s">
        <v>71</v>
      </c>
      <c r="B131">
        <v>48529.999999999993</v>
      </c>
      <c r="C131">
        <v>55429.999999999993</v>
      </c>
      <c r="D131">
        <v>62329.999999999993</v>
      </c>
      <c r="E131">
        <v>69230</v>
      </c>
      <c r="F131">
        <v>74865</v>
      </c>
      <c r="G131">
        <v>80385</v>
      </c>
      <c r="H131">
        <v>85905</v>
      </c>
      <c r="I131">
        <v>91425</v>
      </c>
    </row>
    <row r="132" spans="1:9" x14ac:dyDescent="0.3">
      <c r="A132" s="108" t="s">
        <v>417</v>
      </c>
      <c r="B132">
        <v>48529.999999999993</v>
      </c>
      <c r="C132">
        <v>55429.999999999993</v>
      </c>
      <c r="D132">
        <v>62329.999999999993</v>
      </c>
      <c r="E132">
        <v>69230</v>
      </c>
      <c r="F132">
        <v>74865</v>
      </c>
      <c r="G132">
        <v>80385</v>
      </c>
      <c r="H132">
        <v>85905</v>
      </c>
      <c r="I132">
        <v>91425</v>
      </c>
    </row>
    <row r="133" spans="1:9" x14ac:dyDescent="0.3">
      <c r="A133" s="108" t="s">
        <v>128</v>
      </c>
      <c r="B133">
        <v>48529.999999999993</v>
      </c>
      <c r="C133">
        <v>55429.999999999993</v>
      </c>
      <c r="D133">
        <v>62329.999999999993</v>
      </c>
      <c r="E133">
        <v>69230</v>
      </c>
      <c r="F133">
        <v>74865</v>
      </c>
      <c r="G133">
        <v>80385</v>
      </c>
      <c r="H133">
        <v>85905</v>
      </c>
      <c r="I133">
        <v>91425</v>
      </c>
    </row>
    <row r="134" spans="1:9" x14ac:dyDescent="0.3">
      <c r="A134" s="108" t="s">
        <v>1280</v>
      </c>
      <c r="B134">
        <v>48529.999999999993</v>
      </c>
      <c r="C134">
        <v>55429.999999999993</v>
      </c>
      <c r="D134">
        <v>62329.999999999993</v>
      </c>
      <c r="E134">
        <v>69230</v>
      </c>
      <c r="F134">
        <v>74865</v>
      </c>
      <c r="G134">
        <v>80385</v>
      </c>
      <c r="H134">
        <v>85905</v>
      </c>
      <c r="I134">
        <v>91425</v>
      </c>
    </row>
    <row r="135" spans="1:9" x14ac:dyDescent="0.3">
      <c r="A135" s="108" t="s">
        <v>76</v>
      </c>
      <c r="B135">
        <v>63364.999999999993</v>
      </c>
      <c r="C135">
        <v>72450</v>
      </c>
      <c r="D135">
        <v>81535</v>
      </c>
      <c r="E135">
        <v>90505</v>
      </c>
      <c r="F135">
        <v>97749.999999999985</v>
      </c>
      <c r="G135">
        <v>104994.99999999999</v>
      </c>
      <c r="H135">
        <v>112239.99999999999</v>
      </c>
      <c r="I135">
        <v>119484.99999999999</v>
      </c>
    </row>
    <row r="136" spans="1:9" x14ac:dyDescent="0.3">
      <c r="A136" s="108" t="s">
        <v>1108</v>
      </c>
      <c r="B136">
        <v>48529.999999999993</v>
      </c>
      <c r="C136">
        <v>55429.999999999993</v>
      </c>
      <c r="D136">
        <v>62329.999999999993</v>
      </c>
      <c r="E136">
        <v>69230</v>
      </c>
      <c r="F136">
        <v>74865</v>
      </c>
      <c r="G136">
        <v>80385</v>
      </c>
      <c r="H136">
        <v>85905</v>
      </c>
      <c r="I136">
        <v>91425</v>
      </c>
    </row>
    <row r="137" spans="1:9" x14ac:dyDescent="0.3">
      <c r="A137" s="108" t="s">
        <v>78</v>
      </c>
      <c r="B137">
        <v>48529.999999999993</v>
      </c>
      <c r="C137">
        <v>55429.999999999993</v>
      </c>
      <c r="D137">
        <v>62329.999999999993</v>
      </c>
      <c r="E137">
        <v>69230</v>
      </c>
      <c r="F137">
        <v>74865</v>
      </c>
      <c r="G137">
        <v>80385</v>
      </c>
      <c r="H137">
        <v>85905</v>
      </c>
      <c r="I137">
        <v>91425</v>
      </c>
    </row>
    <row r="138" spans="1:9" x14ac:dyDescent="0.3">
      <c r="A138" s="108" t="s">
        <v>1281</v>
      </c>
      <c r="B138">
        <v>48529.999999999993</v>
      </c>
      <c r="C138">
        <v>55429.999999999993</v>
      </c>
      <c r="D138">
        <v>62329.999999999993</v>
      </c>
      <c r="E138">
        <v>69230</v>
      </c>
      <c r="F138">
        <v>74865</v>
      </c>
      <c r="G138">
        <v>80385</v>
      </c>
      <c r="H138">
        <v>85905</v>
      </c>
      <c r="I138">
        <v>91425</v>
      </c>
    </row>
    <row r="139" spans="1:9" x14ac:dyDescent="0.3">
      <c r="A139" s="108" t="s">
        <v>370</v>
      </c>
      <c r="B139">
        <v>48529.999999999993</v>
      </c>
      <c r="C139">
        <v>55429.999999999993</v>
      </c>
      <c r="D139">
        <v>62329.999999999993</v>
      </c>
      <c r="E139">
        <v>69230</v>
      </c>
      <c r="F139">
        <v>74865</v>
      </c>
      <c r="G139">
        <v>80385</v>
      </c>
      <c r="H139">
        <v>85905</v>
      </c>
      <c r="I139">
        <v>91425</v>
      </c>
    </row>
    <row r="140" spans="1:9" x14ac:dyDescent="0.3">
      <c r="A140" s="108" t="s">
        <v>79</v>
      </c>
      <c r="B140">
        <v>48759.999999999993</v>
      </c>
      <c r="C140">
        <v>55659.999999999993</v>
      </c>
      <c r="D140">
        <v>62674.999999999993</v>
      </c>
      <c r="E140">
        <v>69575</v>
      </c>
      <c r="F140">
        <v>75210</v>
      </c>
      <c r="G140">
        <v>80730</v>
      </c>
      <c r="H140">
        <v>86365</v>
      </c>
      <c r="I140">
        <v>91885</v>
      </c>
    </row>
    <row r="141" spans="1:9" x14ac:dyDescent="0.3">
      <c r="A141" s="108" t="s">
        <v>1282</v>
      </c>
      <c r="B141">
        <v>48759.999999999993</v>
      </c>
      <c r="C141">
        <v>55659.999999999993</v>
      </c>
      <c r="D141">
        <v>62674.999999999993</v>
      </c>
      <c r="E141">
        <v>69575</v>
      </c>
      <c r="F141">
        <v>75210</v>
      </c>
      <c r="G141">
        <v>80730</v>
      </c>
      <c r="H141">
        <v>86365</v>
      </c>
      <c r="I141">
        <v>91885</v>
      </c>
    </row>
    <row r="142" spans="1:9" x14ac:dyDescent="0.3">
      <c r="A142" s="108" t="s">
        <v>80</v>
      </c>
      <c r="B142">
        <v>63364.999999999993</v>
      </c>
      <c r="C142">
        <v>72450</v>
      </c>
      <c r="D142">
        <v>81535</v>
      </c>
      <c r="E142">
        <v>90505</v>
      </c>
      <c r="F142">
        <v>97749.999999999985</v>
      </c>
      <c r="G142">
        <v>104994.99999999999</v>
      </c>
      <c r="H142">
        <v>112239.99999999999</v>
      </c>
      <c r="I142">
        <v>119484.99999999999</v>
      </c>
    </row>
    <row r="143" spans="1:9" x14ac:dyDescent="0.3">
      <c r="A143" s="108" t="s">
        <v>82</v>
      </c>
      <c r="B143">
        <v>48529.999999999993</v>
      </c>
      <c r="C143">
        <v>55429.999999999993</v>
      </c>
      <c r="D143">
        <v>62329.999999999993</v>
      </c>
      <c r="E143">
        <v>69230</v>
      </c>
      <c r="F143">
        <v>74865</v>
      </c>
      <c r="G143">
        <v>80385</v>
      </c>
      <c r="H143">
        <v>85905</v>
      </c>
      <c r="I143">
        <v>91425</v>
      </c>
    </row>
    <row r="144" spans="1:9" x14ac:dyDescent="0.3">
      <c r="A144" s="108" t="s">
        <v>1283</v>
      </c>
      <c r="B144">
        <v>48529.999999999993</v>
      </c>
      <c r="C144">
        <v>55429.999999999993</v>
      </c>
      <c r="D144">
        <v>62329.999999999993</v>
      </c>
      <c r="E144">
        <v>69230</v>
      </c>
      <c r="F144">
        <v>74865</v>
      </c>
      <c r="G144">
        <v>80385</v>
      </c>
      <c r="H144">
        <v>85905</v>
      </c>
      <c r="I144">
        <v>91425</v>
      </c>
    </row>
    <row r="145" spans="1:11" x14ac:dyDescent="0.3">
      <c r="A145" s="108" t="s">
        <v>85</v>
      </c>
      <c r="B145">
        <v>63364.999999999993</v>
      </c>
      <c r="C145">
        <v>72450</v>
      </c>
      <c r="D145">
        <v>81535</v>
      </c>
      <c r="E145">
        <v>90505</v>
      </c>
      <c r="F145">
        <v>97749.999999999985</v>
      </c>
      <c r="G145">
        <v>104994.99999999999</v>
      </c>
      <c r="H145">
        <v>112239.99999999999</v>
      </c>
      <c r="I145">
        <v>119484.99999999999</v>
      </c>
    </row>
    <row r="146" spans="1:11" x14ac:dyDescent="0.3">
      <c r="A146" s="108" t="s">
        <v>88</v>
      </c>
      <c r="B146">
        <v>48529.999999999993</v>
      </c>
      <c r="C146">
        <v>55429.999999999993</v>
      </c>
      <c r="D146">
        <v>62329.999999999993</v>
      </c>
      <c r="E146">
        <v>69230</v>
      </c>
      <c r="F146">
        <v>74865</v>
      </c>
      <c r="G146">
        <v>80385</v>
      </c>
      <c r="H146">
        <v>85905</v>
      </c>
      <c r="I146">
        <v>91425</v>
      </c>
    </row>
    <row r="147" spans="1:11" x14ac:dyDescent="0.3">
      <c r="A147" s="108" t="s">
        <v>1284</v>
      </c>
      <c r="B147">
        <v>48529.999999999993</v>
      </c>
      <c r="C147">
        <v>55429.999999999993</v>
      </c>
      <c r="D147">
        <v>62329.999999999993</v>
      </c>
      <c r="E147">
        <v>69230</v>
      </c>
      <c r="F147">
        <v>74865</v>
      </c>
      <c r="G147">
        <v>80385</v>
      </c>
      <c r="H147">
        <v>85905</v>
      </c>
      <c r="I147">
        <v>91425</v>
      </c>
    </row>
    <row r="148" spans="1:11" x14ac:dyDescent="0.3">
      <c r="A148" s="108" t="s">
        <v>1285</v>
      </c>
      <c r="B148">
        <v>48874.999999999993</v>
      </c>
      <c r="C148">
        <v>55889.999999999993</v>
      </c>
      <c r="D148">
        <v>62904.999999999993</v>
      </c>
      <c r="E148">
        <v>69805</v>
      </c>
      <c r="F148">
        <v>75440</v>
      </c>
      <c r="G148">
        <v>81075</v>
      </c>
      <c r="H148">
        <v>86595</v>
      </c>
      <c r="I148">
        <v>92230</v>
      </c>
    </row>
    <row r="149" spans="1:11" x14ac:dyDescent="0.3">
      <c r="A149" s="108" t="s">
        <v>827</v>
      </c>
      <c r="B149">
        <v>49334.999999999993</v>
      </c>
      <c r="C149">
        <v>56349.999999999993</v>
      </c>
      <c r="D149">
        <v>63364.999999999993</v>
      </c>
      <c r="E149">
        <v>70380</v>
      </c>
      <c r="F149">
        <v>76015</v>
      </c>
      <c r="G149">
        <v>81650</v>
      </c>
      <c r="H149">
        <v>87285</v>
      </c>
      <c r="I149">
        <v>92920</v>
      </c>
    </row>
    <row r="150" spans="1:11" x14ac:dyDescent="0.3">
      <c r="A150" s="108" t="s">
        <v>1286</v>
      </c>
      <c r="B150">
        <v>48529.999999999993</v>
      </c>
      <c r="C150">
        <v>55429.999999999993</v>
      </c>
      <c r="D150">
        <v>62329.999999999993</v>
      </c>
      <c r="E150">
        <v>69230</v>
      </c>
      <c r="F150">
        <v>74865</v>
      </c>
      <c r="G150">
        <v>80385</v>
      </c>
      <c r="H150">
        <v>85905</v>
      </c>
      <c r="I150">
        <v>91425</v>
      </c>
    </row>
    <row r="151" spans="1:11" x14ac:dyDescent="0.3">
      <c r="A151" s="108" t="s">
        <v>1287</v>
      </c>
      <c r="B151">
        <v>48529.999999999993</v>
      </c>
      <c r="C151">
        <v>55429.999999999993</v>
      </c>
      <c r="D151">
        <v>62329.999999999993</v>
      </c>
      <c r="E151">
        <v>69230</v>
      </c>
      <c r="F151">
        <v>74865</v>
      </c>
      <c r="G151">
        <v>80385</v>
      </c>
      <c r="H151">
        <v>85905</v>
      </c>
      <c r="I151">
        <v>91425</v>
      </c>
    </row>
    <row r="152" spans="1:11" x14ac:dyDescent="0.3">
      <c r="A152" s="108" t="s">
        <v>94</v>
      </c>
      <c r="B152">
        <v>50254.999999999993</v>
      </c>
      <c r="C152">
        <v>57499.999999999993</v>
      </c>
      <c r="D152">
        <v>64629.999999999993</v>
      </c>
      <c r="E152">
        <v>71760</v>
      </c>
      <c r="F152">
        <v>77510</v>
      </c>
      <c r="G152">
        <v>83260</v>
      </c>
      <c r="H152">
        <v>89010</v>
      </c>
      <c r="I152">
        <v>94759.999999999985</v>
      </c>
    </row>
    <row r="153" spans="1:11" x14ac:dyDescent="0.3">
      <c r="A153" s="108" t="s">
        <v>220</v>
      </c>
      <c r="B153">
        <v>48529.999999999993</v>
      </c>
      <c r="C153">
        <v>55429.999999999993</v>
      </c>
      <c r="D153">
        <v>62329.999999999993</v>
      </c>
      <c r="E153">
        <v>69230</v>
      </c>
      <c r="F153">
        <v>74865</v>
      </c>
      <c r="G153">
        <v>80385</v>
      </c>
      <c r="H153">
        <v>85905</v>
      </c>
      <c r="I153">
        <v>91425</v>
      </c>
    </row>
    <row r="154" spans="1:11" x14ac:dyDescent="0.3">
      <c r="A154" s="108" t="s">
        <v>98</v>
      </c>
      <c r="B154">
        <v>67390</v>
      </c>
      <c r="C154">
        <v>77050</v>
      </c>
      <c r="D154">
        <v>86710</v>
      </c>
      <c r="E154">
        <v>96254.999999999985</v>
      </c>
      <c r="F154">
        <v>103959.99999999999</v>
      </c>
      <c r="G154">
        <v>111664.99999999999</v>
      </c>
      <c r="H154">
        <v>119369.99999999999</v>
      </c>
      <c r="I154">
        <v>127074.99999999999</v>
      </c>
    </row>
    <row r="155" spans="1:11" x14ac:dyDescent="0.3">
      <c r="A155" s="108" t="s">
        <v>100</v>
      </c>
      <c r="B155">
        <v>49104.999999999993</v>
      </c>
      <c r="C155">
        <v>56119.999999999993</v>
      </c>
      <c r="D155">
        <v>63134.999999999993</v>
      </c>
      <c r="E155">
        <v>70035</v>
      </c>
      <c r="F155">
        <v>75670</v>
      </c>
      <c r="G155">
        <v>81305</v>
      </c>
      <c r="H155">
        <v>86940</v>
      </c>
      <c r="I155">
        <v>92460</v>
      </c>
    </row>
    <row r="156" spans="1:11" x14ac:dyDescent="0.3">
      <c r="A156" s="108" t="s">
        <v>1288</v>
      </c>
      <c r="B156">
        <v>48529.999999999993</v>
      </c>
      <c r="C156">
        <v>55429.999999999993</v>
      </c>
      <c r="D156">
        <v>62329.999999999993</v>
      </c>
      <c r="E156">
        <v>69230</v>
      </c>
      <c r="F156">
        <v>74865</v>
      </c>
      <c r="G156">
        <v>80385</v>
      </c>
      <c r="H156">
        <v>85905</v>
      </c>
      <c r="I156">
        <v>91425</v>
      </c>
    </row>
    <row r="157" spans="1:11" x14ac:dyDescent="0.3">
      <c r="A157" s="108" t="s">
        <v>1289</v>
      </c>
      <c r="B157">
        <v>48529.999999999993</v>
      </c>
      <c r="C157">
        <v>55429.999999999993</v>
      </c>
      <c r="D157">
        <v>62329.999999999993</v>
      </c>
      <c r="E157">
        <v>69230</v>
      </c>
      <c r="F157">
        <v>74865</v>
      </c>
      <c r="G157">
        <v>80385</v>
      </c>
      <c r="H157">
        <v>85905</v>
      </c>
      <c r="I157">
        <v>91425</v>
      </c>
    </row>
    <row r="158" spans="1:11" x14ac:dyDescent="0.3">
      <c r="A158" s="108" t="s">
        <v>390</v>
      </c>
      <c r="B158">
        <v>114999.99999999999</v>
      </c>
      <c r="C158">
        <v>131445</v>
      </c>
      <c r="D158">
        <v>147890</v>
      </c>
      <c r="E158">
        <v>164220</v>
      </c>
      <c r="F158">
        <v>177445</v>
      </c>
      <c r="G158">
        <v>190554.99999999997</v>
      </c>
      <c r="H158">
        <v>203664.99999999997</v>
      </c>
      <c r="I158">
        <v>216774.99999999997</v>
      </c>
      <c r="K158" s="106" t="s">
        <v>1830</v>
      </c>
    </row>
    <row r="159" spans="1:11" x14ac:dyDescent="0.3">
      <c r="A159" s="108" t="s">
        <v>391</v>
      </c>
      <c r="B159">
        <v>73140</v>
      </c>
      <c r="C159">
        <v>83605</v>
      </c>
      <c r="D159">
        <v>94070</v>
      </c>
      <c r="E159">
        <v>104419.99999999999</v>
      </c>
      <c r="F159">
        <v>112814.99999999999</v>
      </c>
      <c r="G159">
        <v>121209.99999999999</v>
      </c>
      <c r="H159">
        <v>129489.99999999999</v>
      </c>
      <c r="I159">
        <v>137885</v>
      </c>
    </row>
    <row r="160" spans="1:11" x14ac:dyDescent="0.3">
      <c r="A160" s="108" t="s">
        <v>392</v>
      </c>
      <c r="B160">
        <v>69805</v>
      </c>
      <c r="C160">
        <v>79695</v>
      </c>
      <c r="D160">
        <v>89700</v>
      </c>
      <c r="E160">
        <v>99589.999999999985</v>
      </c>
      <c r="F160">
        <v>107639.99999999999</v>
      </c>
      <c r="G160">
        <v>115574.99999999999</v>
      </c>
      <c r="H160">
        <v>123509.99999999999</v>
      </c>
      <c r="I160">
        <v>131560</v>
      </c>
    </row>
    <row r="161" spans="1:9" x14ac:dyDescent="0.3">
      <c r="A161" s="108" t="s">
        <v>393</v>
      </c>
      <c r="B161">
        <v>62789.999999999993</v>
      </c>
      <c r="C161">
        <v>71760</v>
      </c>
      <c r="D161">
        <v>80730</v>
      </c>
      <c r="E161">
        <v>89585</v>
      </c>
      <c r="F161">
        <v>96829.999999999985</v>
      </c>
      <c r="G161">
        <v>103959.99999999999</v>
      </c>
      <c r="H161">
        <v>111089.99999999999</v>
      </c>
      <c r="I161">
        <v>118334.99999999999</v>
      </c>
    </row>
    <row r="162" spans="1:9" x14ac:dyDescent="0.3">
      <c r="A162" s="108" t="s">
        <v>394</v>
      </c>
      <c r="B162">
        <v>72450</v>
      </c>
      <c r="C162">
        <v>82800</v>
      </c>
      <c r="D162">
        <v>93150</v>
      </c>
      <c r="E162">
        <v>103499.99999999999</v>
      </c>
      <c r="F162">
        <v>111779.99999999999</v>
      </c>
      <c r="G162">
        <v>120059.99999999999</v>
      </c>
      <c r="H162">
        <v>128339.99999999999</v>
      </c>
      <c r="I162">
        <v>136620</v>
      </c>
    </row>
    <row r="163" spans="1:9" x14ac:dyDescent="0.3">
      <c r="A163" s="108" t="s">
        <v>395</v>
      </c>
      <c r="B163">
        <v>62789.999999999993</v>
      </c>
      <c r="C163">
        <v>71760</v>
      </c>
      <c r="D163">
        <v>80730</v>
      </c>
      <c r="E163">
        <v>89585</v>
      </c>
      <c r="F163">
        <v>96829.999999999985</v>
      </c>
      <c r="G163">
        <v>103959.99999999999</v>
      </c>
      <c r="H163">
        <v>111089.99999999999</v>
      </c>
      <c r="I163">
        <v>118334.99999999999</v>
      </c>
    </row>
    <row r="164" spans="1:9" x14ac:dyDescent="0.3">
      <c r="A164" s="108" t="s">
        <v>396</v>
      </c>
      <c r="B164">
        <v>114999.99999999999</v>
      </c>
      <c r="C164">
        <v>131445</v>
      </c>
      <c r="D164">
        <v>147890</v>
      </c>
      <c r="E164">
        <v>164220</v>
      </c>
      <c r="F164">
        <v>177445</v>
      </c>
      <c r="G164">
        <v>190554.99999999997</v>
      </c>
      <c r="H164">
        <v>203664.99999999997</v>
      </c>
      <c r="I164">
        <v>216774.99999999997</v>
      </c>
    </row>
    <row r="165" spans="1:9" x14ac:dyDescent="0.3">
      <c r="A165" s="108" t="s">
        <v>397</v>
      </c>
      <c r="B165">
        <v>62789.999999999993</v>
      </c>
      <c r="C165">
        <v>71760</v>
      </c>
      <c r="D165">
        <v>80730</v>
      </c>
      <c r="E165">
        <v>89585</v>
      </c>
      <c r="F165">
        <v>96829.999999999985</v>
      </c>
      <c r="G165">
        <v>103959.99999999999</v>
      </c>
      <c r="H165">
        <v>111089.99999999999</v>
      </c>
      <c r="I165">
        <v>118334.99999999999</v>
      </c>
    </row>
    <row r="166" spans="1:9" x14ac:dyDescent="0.3">
      <c r="A166" s="108" t="s">
        <v>398</v>
      </c>
      <c r="B166">
        <v>81650</v>
      </c>
      <c r="C166">
        <v>93265</v>
      </c>
      <c r="D166">
        <v>104879.99999999999</v>
      </c>
      <c r="E166">
        <v>116494.99999999999</v>
      </c>
      <c r="F166">
        <v>125924.99999999999</v>
      </c>
      <c r="G166">
        <v>135240</v>
      </c>
      <c r="H166">
        <v>144555</v>
      </c>
      <c r="I166">
        <v>153870</v>
      </c>
    </row>
    <row r="167" spans="1:9" x14ac:dyDescent="0.3">
      <c r="A167" s="108" t="s">
        <v>399</v>
      </c>
      <c r="B167">
        <v>62789.999999999993</v>
      </c>
      <c r="C167">
        <v>71760</v>
      </c>
      <c r="D167">
        <v>80730</v>
      </c>
      <c r="E167">
        <v>89585</v>
      </c>
      <c r="F167">
        <v>96829.999999999985</v>
      </c>
      <c r="G167">
        <v>103959.99999999999</v>
      </c>
      <c r="H167">
        <v>111089.99999999999</v>
      </c>
      <c r="I167">
        <v>118334.99999999999</v>
      </c>
    </row>
    <row r="168" spans="1:9" x14ac:dyDescent="0.3">
      <c r="A168" s="108" t="s">
        <v>400</v>
      </c>
      <c r="B168">
        <v>62789.999999999993</v>
      </c>
      <c r="C168">
        <v>71760</v>
      </c>
      <c r="D168">
        <v>80730</v>
      </c>
      <c r="E168">
        <v>89585</v>
      </c>
      <c r="F168">
        <v>96829.999999999985</v>
      </c>
      <c r="G168">
        <v>103959.99999999999</v>
      </c>
      <c r="H168">
        <v>111089.99999999999</v>
      </c>
      <c r="I168">
        <v>118334.99999999999</v>
      </c>
    </row>
    <row r="169" spans="1:9" x14ac:dyDescent="0.3">
      <c r="A169" s="108" t="s">
        <v>401</v>
      </c>
      <c r="B169">
        <v>62789.999999999993</v>
      </c>
      <c r="C169">
        <v>71760</v>
      </c>
      <c r="D169">
        <v>80730</v>
      </c>
      <c r="E169">
        <v>89585</v>
      </c>
      <c r="F169">
        <v>96829.999999999985</v>
      </c>
      <c r="G169">
        <v>103959.99999999999</v>
      </c>
      <c r="H169">
        <v>111089.99999999999</v>
      </c>
      <c r="I169">
        <v>118334.99999999999</v>
      </c>
    </row>
    <row r="170" spans="1:9" x14ac:dyDescent="0.3">
      <c r="A170" s="108" t="s">
        <v>402</v>
      </c>
      <c r="B170">
        <v>62789.999999999993</v>
      </c>
      <c r="C170">
        <v>71760</v>
      </c>
      <c r="D170">
        <v>80730</v>
      </c>
      <c r="E170">
        <v>89585</v>
      </c>
      <c r="F170">
        <v>96829.999999999985</v>
      </c>
      <c r="G170">
        <v>103959.99999999999</v>
      </c>
      <c r="H170">
        <v>111089.99999999999</v>
      </c>
      <c r="I170">
        <v>118334.99999999999</v>
      </c>
    </row>
    <row r="171" spans="1:9" x14ac:dyDescent="0.3">
      <c r="A171" s="108" t="s">
        <v>403</v>
      </c>
      <c r="B171">
        <v>66585</v>
      </c>
      <c r="C171">
        <v>76130</v>
      </c>
      <c r="D171">
        <v>85675</v>
      </c>
      <c r="E171">
        <v>95104.999999999985</v>
      </c>
      <c r="F171">
        <v>102809.99999999999</v>
      </c>
      <c r="G171">
        <v>110399.99999999999</v>
      </c>
      <c r="H171">
        <v>117989.99999999999</v>
      </c>
      <c r="I171">
        <v>125579.99999999999</v>
      </c>
    </row>
    <row r="172" spans="1:9" x14ac:dyDescent="0.3">
      <c r="A172" s="108" t="s">
        <v>404</v>
      </c>
      <c r="B172">
        <v>62789.999999999993</v>
      </c>
      <c r="C172">
        <v>71760</v>
      </c>
      <c r="D172">
        <v>80730</v>
      </c>
      <c r="E172">
        <v>89585</v>
      </c>
      <c r="F172">
        <v>96829.999999999985</v>
      </c>
      <c r="G172">
        <v>103959.99999999999</v>
      </c>
      <c r="H172">
        <v>111089.99999999999</v>
      </c>
      <c r="I172">
        <v>118334.99999999999</v>
      </c>
    </row>
    <row r="173" spans="1:9" x14ac:dyDescent="0.3">
      <c r="A173" s="108" t="s">
        <v>405</v>
      </c>
      <c r="B173">
        <v>62789.999999999993</v>
      </c>
      <c r="C173">
        <v>71760</v>
      </c>
      <c r="D173">
        <v>80730</v>
      </c>
      <c r="E173">
        <v>89585</v>
      </c>
      <c r="F173">
        <v>96829.999999999985</v>
      </c>
      <c r="G173">
        <v>103959.99999999999</v>
      </c>
      <c r="H173">
        <v>111089.99999999999</v>
      </c>
      <c r="I173">
        <v>118334.99999999999</v>
      </c>
    </row>
    <row r="174" spans="1:9" x14ac:dyDescent="0.3">
      <c r="A174" s="108" t="s">
        <v>53</v>
      </c>
      <c r="B174">
        <v>62789.999999999993</v>
      </c>
      <c r="C174">
        <v>71760</v>
      </c>
      <c r="D174">
        <v>80730</v>
      </c>
      <c r="E174">
        <v>89585</v>
      </c>
      <c r="F174">
        <v>96829.999999999985</v>
      </c>
      <c r="G174">
        <v>103959.99999999999</v>
      </c>
      <c r="H174">
        <v>111089.99999999999</v>
      </c>
      <c r="I174">
        <v>118334.99999999999</v>
      </c>
    </row>
    <row r="175" spans="1:9" x14ac:dyDescent="0.3">
      <c r="A175" s="108" t="s">
        <v>406</v>
      </c>
      <c r="B175">
        <v>64744.999999999993</v>
      </c>
      <c r="C175">
        <v>73945</v>
      </c>
      <c r="D175">
        <v>83145</v>
      </c>
      <c r="E175">
        <v>92345</v>
      </c>
      <c r="F175">
        <v>99819.999999999985</v>
      </c>
      <c r="G175">
        <v>107179.99999999999</v>
      </c>
      <c r="H175">
        <v>114539.99999999999</v>
      </c>
      <c r="I175">
        <v>121899.99999999999</v>
      </c>
    </row>
    <row r="176" spans="1:9" x14ac:dyDescent="0.3">
      <c r="A176" s="108" t="s">
        <v>407</v>
      </c>
      <c r="B176">
        <v>95909.999999999985</v>
      </c>
      <c r="C176">
        <v>109594.99999999999</v>
      </c>
      <c r="D176">
        <v>123279.99999999999</v>
      </c>
      <c r="E176">
        <v>136965</v>
      </c>
      <c r="F176">
        <v>148005</v>
      </c>
      <c r="G176">
        <v>158930</v>
      </c>
      <c r="H176">
        <v>169855</v>
      </c>
      <c r="I176">
        <v>180895</v>
      </c>
    </row>
    <row r="177" spans="1:9" x14ac:dyDescent="0.3">
      <c r="A177" s="108" t="s">
        <v>408</v>
      </c>
      <c r="B177">
        <v>62789.999999999993</v>
      </c>
      <c r="C177">
        <v>71760</v>
      </c>
      <c r="D177">
        <v>80730</v>
      </c>
      <c r="E177">
        <v>89585</v>
      </c>
      <c r="F177">
        <v>96829.999999999985</v>
      </c>
      <c r="G177">
        <v>103959.99999999999</v>
      </c>
      <c r="H177">
        <v>111089.99999999999</v>
      </c>
      <c r="I177">
        <v>118334.99999999999</v>
      </c>
    </row>
    <row r="178" spans="1:9" x14ac:dyDescent="0.3">
      <c r="A178" s="108" t="s">
        <v>409</v>
      </c>
      <c r="B178">
        <v>150075</v>
      </c>
      <c r="C178">
        <v>171580</v>
      </c>
      <c r="D178">
        <v>192969.99999999997</v>
      </c>
      <c r="E178">
        <v>214359.99999999997</v>
      </c>
      <c r="F178">
        <v>231609.99999999997</v>
      </c>
      <c r="G178">
        <v>248744.99999999997</v>
      </c>
      <c r="H178">
        <v>265880</v>
      </c>
      <c r="I178">
        <v>283015</v>
      </c>
    </row>
    <row r="179" spans="1:9" x14ac:dyDescent="0.3">
      <c r="A179" s="108" t="s">
        <v>410</v>
      </c>
      <c r="B179">
        <v>62789.999999999993</v>
      </c>
      <c r="C179">
        <v>71760</v>
      </c>
      <c r="D179">
        <v>80730</v>
      </c>
      <c r="E179">
        <v>89585</v>
      </c>
      <c r="F179">
        <v>96829.999999999985</v>
      </c>
      <c r="G179">
        <v>103959.99999999999</v>
      </c>
      <c r="H179">
        <v>111089.99999999999</v>
      </c>
      <c r="I179">
        <v>118334.99999999999</v>
      </c>
    </row>
    <row r="180" spans="1:9" x14ac:dyDescent="0.3">
      <c r="A180" s="108" t="s">
        <v>411</v>
      </c>
      <c r="B180">
        <v>64744.999999999993</v>
      </c>
      <c r="C180">
        <v>73945</v>
      </c>
      <c r="D180">
        <v>83145</v>
      </c>
      <c r="E180">
        <v>92345</v>
      </c>
      <c r="F180">
        <v>99819.999999999985</v>
      </c>
      <c r="G180">
        <v>107179.99999999999</v>
      </c>
      <c r="H180">
        <v>114539.99999999999</v>
      </c>
      <c r="I180">
        <v>121899.99999999999</v>
      </c>
    </row>
    <row r="181" spans="1:9" x14ac:dyDescent="0.3">
      <c r="A181" s="108" t="s">
        <v>412</v>
      </c>
      <c r="B181">
        <v>62789.999999999993</v>
      </c>
      <c r="C181">
        <v>71760</v>
      </c>
      <c r="D181">
        <v>80730</v>
      </c>
      <c r="E181">
        <v>89585</v>
      </c>
      <c r="F181">
        <v>96829.999999999985</v>
      </c>
      <c r="G181">
        <v>103959.99999999999</v>
      </c>
      <c r="H181">
        <v>111089.99999999999</v>
      </c>
      <c r="I181">
        <v>118334.99999999999</v>
      </c>
    </row>
    <row r="182" spans="1:9" x14ac:dyDescent="0.3">
      <c r="A182" s="108" t="s">
        <v>413</v>
      </c>
      <c r="B182">
        <v>62789.999999999993</v>
      </c>
      <c r="C182">
        <v>71760</v>
      </c>
      <c r="D182">
        <v>80730</v>
      </c>
      <c r="E182">
        <v>89585</v>
      </c>
      <c r="F182">
        <v>96829.999999999985</v>
      </c>
      <c r="G182">
        <v>103959.99999999999</v>
      </c>
      <c r="H182">
        <v>111089.99999999999</v>
      </c>
      <c r="I182">
        <v>118334.99999999999</v>
      </c>
    </row>
    <row r="183" spans="1:9" x14ac:dyDescent="0.3">
      <c r="A183" s="108" t="s">
        <v>414</v>
      </c>
      <c r="B183">
        <v>64744.999999999993</v>
      </c>
      <c r="C183">
        <v>73945</v>
      </c>
      <c r="D183">
        <v>83145</v>
      </c>
      <c r="E183">
        <v>92345</v>
      </c>
      <c r="F183">
        <v>99819.999999999985</v>
      </c>
      <c r="G183">
        <v>107179.99999999999</v>
      </c>
      <c r="H183">
        <v>114539.99999999999</v>
      </c>
      <c r="I183">
        <v>121899.99999999999</v>
      </c>
    </row>
    <row r="184" spans="1:9" x14ac:dyDescent="0.3">
      <c r="A184" s="108" t="s">
        <v>415</v>
      </c>
      <c r="B184">
        <v>91540</v>
      </c>
      <c r="C184">
        <v>104649.99999999999</v>
      </c>
      <c r="D184">
        <v>117759.99999999999</v>
      </c>
      <c r="E184">
        <v>130754.99999999999</v>
      </c>
      <c r="F184">
        <v>141220</v>
      </c>
      <c r="G184">
        <v>151685</v>
      </c>
      <c r="H184">
        <v>162150</v>
      </c>
      <c r="I184">
        <v>172615</v>
      </c>
    </row>
    <row r="185" spans="1:9" x14ac:dyDescent="0.3">
      <c r="A185" s="108" t="s">
        <v>416</v>
      </c>
      <c r="B185">
        <v>101544.99999999999</v>
      </c>
      <c r="C185">
        <v>116034.99999999999</v>
      </c>
      <c r="D185">
        <v>130524.99999999999</v>
      </c>
      <c r="E185">
        <v>145015</v>
      </c>
      <c r="F185">
        <v>156630</v>
      </c>
      <c r="G185">
        <v>168245</v>
      </c>
      <c r="H185">
        <v>179860</v>
      </c>
      <c r="I185">
        <v>191474.99999999997</v>
      </c>
    </row>
    <row r="186" spans="1:9" x14ac:dyDescent="0.3">
      <c r="A186" s="108" t="s">
        <v>417</v>
      </c>
      <c r="B186">
        <v>79235</v>
      </c>
      <c r="C186">
        <v>90620</v>
      </c>
      <c r="D186">
        <v>101889.99999999999</v>
      </c>
      <c r="E186">
        <v>113159.99999999999</v>
      </c>
      <c r="F186">
        <v>122244.99999999999</v>
      </c>
      <c r="G186">
        <v>131330</v>
      </c>
      <c r="H186">
        <v>140415</v>
      </c>
      <c r="I186">
        <v>149385</v>
      </c>
    </row>
    <row r="187" spans="1:9" x14ac:dyDescent="0.3">
      <c r="A187" s="108" t="s">
        <v>131</v>
      </c>
      <c r="B187">
        <v>109134.99999999999</v>
      </c>
      <c r="C187">
        <v>124659.99999999999</v>
      </c>
      <c r="D187">
        <v>140300</v>
      </c>
      <c r="E187">
        <v>155825</v>
      </c>
      <c r="F187">
        <v>168360</v>
      </c>
      <c r="G187">
        <v>180780</v>
      </c>
      <c r="H187">
        <v>193314.99999999997</v>
      </c>
      <c r="I187">
        <v>205734.99999999997</v>
      </c>
    </row>
    <row r="188" spans="1:9" x14ac:dyDescent="0.3">
      <c r="A188" s="108" t="s">
        <v>418</v>
      </c>
      <c r="B188">
        <v>81650</v>
      </c>
      <c r="C188">
        <v>93265</v>
      </c>
      <c r="D188">
        <v>104879.99999999999</v>
      </c>
      <c r="E188">
        <v>116494.99999999999</v>
      </c>
      <c r="F188">
        <v>125924.99999999999</v>
      </c>
      <c r="G188">
        <v>135240</v>
      </c>
      <c r="H188">
        <v>144555</v>
      </c>
      <c r="I188">
        <v>153870</v>
      </c>
    </row>
    <row r="189" spans="1:9" x14ac:dyDescent="0.3">
      <c r="A189" s="108" t="s">
        <v>419</v>
      </c>
      <c r="B189">
        <v>65780</v>
      </c>
      <c r="C189">
        <v>75210</v>
      </c>
      <c r="D189">
        <v>84640</v>
      </c>
      <c r="E189">
        <v>93955</v>
      </c>
      <c r="F189">
        <v>101544.99999999999</v>
      </c>
      <c r="G189">
        <v>109019.99999999999</v>
      </c>
      <c r="H189">
        <v>116609.99999999999</v>
      </c>
      <c r="I189">
        <v>124084.99999999999</v>
      </c>
    </row>
    <row r="190" spans="1:9" x14ac:dyDescent="0.3">
      <c r="A190" s="108" t="s">
        <v>420</v>
      </c>
      <c r="B190">
        <v>70840</v>
      </c>
      <c r="C190">
        <v>80960</v>
      </c>
      <c r="D190">
        <v>91080</v>
      </c>
      <c r="E190">
        <v>101199.99999999999</v>
      </c>
      <c r="F190">
        <v>109364.99999999999</v>
      </c>
      <c r="G190">
        <v>117414.99999999999</v>
      </c>
      <c r="H190">
        <v>125579.99999999999</v>
      </c>
      <c r="I190">
        <v>133630</v>
      </c>
    </row>
    <row r="191" spans="1:9" x14ac:dyDescent="0.3">
      <c r="A191" s="108" t="s">
        <v>421</v>
      </c>
      <c r="B191">
        <v>81650</v>
      </c>
      <c r="C191">
        <v>93265</v>
      </c>
      <c r="D191">
        <v>104879.99999999999</v>
      </c>
      <c r="E191">
        <v>116494.99999999999</v>
      </c>
      <c r="F191">
        <v>125924.99999999999</v>
      </c>
      <c r="G191">
        <v>135240</v>
      </c>
      <c r="H191">
        <v>144555</v>
      </c>
      <c r="I191">
        <v>153870</v>
      </c>
    </row>
    <row r="192" spans="1:9" x14ac:dyDescent="0.3">
      <c r="A192" s="108" t="s">
        <v>422</v>
      </c>
      <c r="B192">
        <v>84640</v>
      </c>
      <c r="C192">
        <v>96714.999999999985</v>
      </c>
      <c r="D192">
        <v>108789.99999999999</v>
      </c>
      <c r="E192">
        <v>120864.99999999999</v>
      </c>
      <c r="F192">
        <v>130639.99999999999</v>
      </c>
      <c r="G192">
        <v>140300</v>
      </c>
      <c r="H192">
        <v>149960</v>
      </c>
      <c r="I192">
        <v>159620</v>
      </c>
    </row>
    <row r="193" spans="1:9" x14ac:dyDescent="0.3">
      <c r="A193" s="108" t="s">
        <v>423</v>
      </c>
      <c r="B193">
        <v>70840</v>
      </c>
      <c r="C193">
        <v>80960</v>
      </c>
      <c r="D193">
        <v>91080</v>
      </c>
      <c r="E193">
        <v>101199.99999999999</v>
      </c>
      <c r="F193">
        <v>109364.99999999999</v>
      </c>
      <c r="G193">
        <v>117414.99999999999</v>
      </c>
      <c r="H193">
        <v>125579.99999999999</v>
      </c>
      <c r="I193">
        <v>133630</v>
      </c>
    </row>
    <row r="194" spans="1:9" x14ac:dyDescent="0.3">
      <c r="A194" s="108" t="s">
        <v>424</v>
      </c>
      <c r="B194">
        <v>104764.99999999999</v>
      </c>
      <c r="C194">
        <v>119714.99999999999</v>
      </c>
      <c r="D194">
        <v>134665</v>
      </c>
      <c r="E194">
        <v>149615</v>
      </c>
      <c r="F194">
        <v>161690</v>
      </c>
      <c r="G194">
        <v>173650</v>
      </c>
      <c r="H194">
        <v>185610</v>
      </c>
      <c r="I194">
        <v>197569.99999999997</v>
      </c>
    </row>
    <row r="195" spans="1:9" x14ac:dyDescent="0.3">
      <c r="A195" s="108" t="s">
        <v>425</v>
      </c>
      <c r="B195">
        <v>150075</v>
      </c>
      <c r="C195">
        <v>171580</v>
      </c>
      <c r="D195">
        <v>192969.99999999997</v>
      </c>
      <c r="E195">
        <v>214359.99999999997</v>
      </c>
      <c r="F195">
        <v>231609.99999999997</v>
      </c>
      <c r="G195">
        <v>248744.99999999997</v>
      </c>
      <c r="H195">
        <v>265880</v>
      </c>
      <c r="I195">
        <v>283015</v>
      </c>
    </row>
    <row r="196" spans="1:9" x14ac:dyDescent="0.3">
      <c r="A196" s="108" t="s">
        <v>426</v>
      </c>
      <c r="B196">
        <v>66700</v>
      </c>
      <c r="C196">
        <v>76245</v>
      </c>
      <c r="D196">
        <v>85790</v>
      </c>
      <c r="E196">
        <v>95219.999999999985</v>
      </c>
      <c r="F196">
        <v>102924.99999999999</v>
      </c>
      <c r="G196">
        <v>110514.99999999999</v>
      </c>
      <c r="H196">
        <v>118104.99999999999</v>
      </c>
      <c r="I196">
        <v>125694.99999999999</v>
      </c>
    </row>
    <row r="197" spans="1:9" x14ac:dyDescent="0.3">
      <c r="A197" s="108" t="s">
        <v>427</v>
      </c>
      <c r="B197">
        <v>88090</v>
      </c>
      <c r="C197">
        <v>100739.99999999999</v>
      </c>
      <c r="D197">
        <v>113274.99999999999</v>
      </c>
      <c r="E197">
        <v>125809.99999999999</v>
      </c>
      <c r="F197">
        <v>135930</v>
      </c>
      <c r="G197">
        <v>146050</v>
      </c>
      <c r="H197">
        <v>156055</v>
      </c>
      <c r="I197">
        <v>166175</v>
      </c>
    </row>
    <row r="198" spans="1:9" x14ac:dyDescent="0.3">
      <c r="A198" s="108" t="s">
        <v>428</v>
      </c>
      <c r="B198">
        <v>150075</v>
      </c>
      <c r="C198">
        <v>171580</v>
      </c>
      <c r="D198">
        <v>192969.99999999997</v>
      </c>
      <c r="E198">
        <v>214359.99999999997</v>
      </c>
      <c r="F198">
        <v>231609.99999999997</v>
      </c>
      <c r="G198">
        <v>248744.99999999997</v>
      </c>
      <c r="H198">
        <v>265880</v>
      </c>
      <c r="I198">
        <v>283015</v>
      </c>
    </row>
    <row r="199" spans="1:9" x14ac:dyDescent="0.3">
      <c r="A199" s="108" t="s">
        <v>429</v>
      </c>
      <c r="B199">
        <v>112469.99999999999</v>
      </c>
      <c r="C199">
        <v>128569.99999999999</v>
      </c>
      <c r="D199">
        <v>144670</v>
      </c>
      <c r="E199">
        <v>160655</v>
      </c>
      <c r="F199">
        <v>173535</v>
      </c>
      <c r="G199">
        <v>186415</v>
      </c>
      <c r="H199">
        <v>199294.99999999997</v>
      </c>
      <c r="I199">
        <v>212174.99999999997</v>
      </c>
    </row>
    <row r="200" spans="1:9" x14ac:dyDescent="0.3">
      <c r="A200" s="108" t="s">
        <v>430</v>
      </c>
      <c r="B200">
        <v>135700</v>
      </c>
      <c r="C200">
        <v>155020</v>
      </c>
      <c r="D200">
        <v>174455</v>
      </c>
      <c r="E200">
        <v>193774.99999999997</v>
      </c>
      <c r="F200">
        <v>209299.99999999997</v>
      </c>
      <c r="G200">
        <v>224824.99999999997</v>
      </c>
      <c r="H200">
        <v>240349.99999999997</v>
      </c>
      <c r="I200">
        <v>255874.99999999997</v>
      </c>
    </row>
    <row r="201" spans="1:9" x14ac:dyDescent="0.3">
      <c r="A201" s="108" t="s">
        <v>431</v>
      </c>
      <c r="B201">
        <v>125234.99999999999</v>
      </c>
      <c r="C201">
        <v>143060</v>
      </c>
      <c r="D201">
        <v>161000</v>
      </c>
      <c r="E201">
        <v>178825</v>
      </c>
      <c r="F201">
        <v>193199.99999999997</v>
      </c>
      <c r="G201">
        <v>207459.99999999997</v>
      </c>
      <c r="H201">
        <v>221834.99999999997</v>
      </c>
      <c r="I201">
        <v>236094.99999999997</v>
      </c>
    </row>
    <row r="202" spans="1:9" x14ac:dyDescent="0.3">
      <c r="A202" s="108" t="s">
        <v>432</v>
      </c>
      <c r="B202">
        <v>63939.999999999993</v>
      </c>
      <c r="C202">
        <v>73140</v>
      </c>
      <c r="D202">
        <v>82225</v>
      </c>
      <c r="E202">
        <v>91310</v>
      </c>
      <c r="F202">
        <v>98669.999999999985</v>
      </c>
      <c r="G202">
        <v>106029.99999999999</v>
      </c>
      <c r="H202">
        <v>113274.99999999999</v>
      </c>
      <c r="I202">
        <v>120634.99999999999</v>
      </c>
    </row>
    <row r="203" spans="1:9" x14ac:dyDescent="0.3">
      <c r="A203" s="108" t="s">
        <v>433</v>
      </c>
      <c r="B203">
        <v>72450</v>
      </c>
      <c r="C203">
        <v>82800</v>
      </c>
      <c r="D203">
        <v>93150</v>
      </c>
      <c r="E203">
        <v>103499.99999999999</v>
      </c>
      <c r="F203">
        <v>111779.99999999999</v>
      </c>
      <c r="G203">
        <v>120059.99999999999</v>
      </c>
      <c r="H203">
        <v>128339.99999999999</v>
      </c>
      <c r="I203">
        <v>136620</v>
      </c>
    </row>
    <row r="204" spans="1:9" x14ac:dyDescent="0.3">
      <c r="A204" s="108" t="s">
        <v>434</v>
      </c>
      <c r="B204">
        <v>62789.999999999993</v>
      </c>
      <c r="C204">
        <v>71760</v>
      </c>
      <c r="D204">
        <v>80730</v>
      </c>
      <c r="E204">
        <v>89585</v>
      </c>
      <c r="F204">
        <v>96829.999999999985</v>
      </c>
      <c r="G204">
        <v>103959.99999999999</v>
      </c>
      <c r="H204">
        <v>111089.99999999999</v>
      </c>
      <c r="I204">
        <v>118334.99999999999</v>
      </c>
    </row>
    <row r="205" spans="1:9" x14ac:dyDescent="0.3">
      <c r="A205" s="108" t="s">
        <v>435</v>
      </c>
      <c r="B205">
        <v>87515</v>
      </c>
      <c r="C205">
        <v>99934.999999999985</v>
      </c>
      <c r="D205">
        <v>112469.99999999999</v>
      </c>
      <c r="E205">
        <v>124889.99999999999</v>
      </c>
      <c r="F205">
        <v>134895</v>
      </c>
      <c r="G205">
        <v>144900</v>
      </c>
      <c r="H205">
        <v>154905</v>
      </c>
      <c r="I205">
        <v>164910</v>
      </c>
    </row>
    <row r="206" spans="1:9" x14ac:dyDescent="0.3">
      <c r="A206" s="108" t="s">
        <v>436</v>
      </c>
      <c r="B206">
        <v>95679.999999999985</v>
      </c>
      <c r="C206">
        <v>109364.99999999999</v>
      </c>
      <c r="D206">
        <v>123049.99999999999</v>
      </c>
      <c r="E206">
        <v>136620</v>
      </c>
      <c r="F206">
        <v>147660</v>
      </c>
      <c r="G206">
        <v>158585</v>
      </c>
      <c r="H206">
        <v>169510</v>
      </c>
      <c r="I206">
        <v>180435</v>
      </c>
    </row>
    <row r="207" spans="1:9" x14ac:dyDescent="0.3">
      <c r="A207" s="108" t="s">
        <v>437</v>
      </c>
      <c r="B207">
        <v>64169.999999999993</v>
      </c>
      <c r="C207">
        <v>73370</v>
      </c>
      <c r="D207">
        <v>82570</v>
      </c>
      <c r="E207">
        <v>91655</v>
      </c>
      <c r="F207">
        <v>99014.999999999985</v>
      </c>
      <c r="G207">
        <v>106374.99999999999</v>
      </c>
      <c r="H207">
        <v>113734.99999999999</v>
      </c>
      <c r="I207">
        <v>121094.99999999999</v>
      </c>
    </row>
    <row r="208" spans="1:9" x14ac:dyDescent="0.3">
      <c r="A208" s="108" t="s">
        <v>438</v>
      </c>
      <c r="B208">
        <v>62789.999999999993</v>
      </c>
      <c r="C208">
        <v>71760</v>
      </c>
      <c r="D208">
        <v>80730</v>
      </c>
      <c r="E208">
        <v>89585</v>
      </c>
      <c r="F208">
        <v>96829.999999999985</v>
      </c>
      <c r="G208">
        <v>103959.99999999999</v>
      </c>
      <c r="H208">
        <v>111089.99999999999</v>
      </c>
      <c r="I208">
        <v>118334.99999999999</v>
      </c>
    </row>
    <row r="209" spans="1:11" x14ac:dyDescent="0.3">
      <c r="A209" s="108" t="s">
        <v>439</v>
      </c>
      <c r="B209">
        <v>62789.999999999993</v>
      </c>
      <c r="C209">
        <v>71760</v>
      </c>
      <c r="D209">
        <v>80730</v>
      </c>
      <c r="E209">
        <v>89585</v>
      </c>
      <c r="F209">
        <v>96829.999999999985</v>
      </c>
      <c r="G209">
        <v>103959.99999999999</v>
      </c>
      <c r="H209">
        <v>111089.99999999999</v>
      </c>
      <c r="I209">
        <v>118334.99999999999</v>
      </c>
    </row>
    <row r="210" spans="1:11" x14ac:dyDescent="0.3">
      <c r="A210" s="108" t="s">
        <v>440</v>
      </c>
      <c r="B210">
        <v>62789.999999999993</v>
      </c>
      <c r="C210">
        <v>71760</v>
      </c>
      <c r="D210">
        <v>80730</v>
      </c>
      <c r="E210">
        <v>89585</v>
      </c>
      <c r="F210">
        <v>96829.999999999985</v>
      </c>
      <c r="G210">
        <v>103959.99999999999</v>
      </c>
      <c r="H210">
        <v>111089.99999999999</v>
      </c>
      <c r="I210">
        <v>118334.99999999999</v>
      </c>
    </row>
    <row r="211" spans="1:11" x14ac:dyDescent="0.3">
      <c r="A211" s="108" t="s">
        <v>441</v>
      </c>
      <c r="B211">
        <v>62789.999999999993</v>
      </c>
      <c r="C211">
        <v>71760</v>
      </c>
      <c r="D211">
        <v>80730</v>
      </c>
      <c r="E211">
        <v>89585</v>
      </c>
      <c r="F211">
        <v>96829.999999999985</v>
      </c>
      <c r="G211">
        <v>103959.99999999999</v>
      </c>
      <c r="H211">
        <v>111089.99999999999</v>
      </c>
      <c r="I211">
        <v>118334.99999999999</v>
      </c>
    </row>
    <row r="212" spans="1:11" x14ac:dyDescent="0.3">
      <c r="A212" s="108" t="s">
        <v>442</v>
      </c>
      <c r="B212">
        <v>67045</v>
      </c>
      <c r="C212">
        <v>76590</v>
      </c>
      <c r="D212">
        <v>86135</v>
      </c>
      <c r="E212">
        <v>95679.999999999985</v>
      </c>
      <c r="F212">
        <v>103384.99999999999</v>
      </c>
      <c r="G212">
        <v>111089.99999999999</v>
      </c>
      <c r="H212">
        <v>118679.99999999999</v>
      </c>
      <c r="I212">
        <v>126384.99999999999</v>
      </c>
    </row>
    <row r="213" spans="1:11" x14ac:dyDescent="0.3">
      <c r="A213" s="108" t="s">
        <v>443</v>
      </c>
      <c r="B213">
        <v>100969.99999999999</v>
      </c>
      <c r="C213">
        <v>115459.99999999999</v>
      </c>
      <c r="D213">
        <v>129834.99999999999</v>
      </c>
      <c r="E213">
        <v>144210</v>
      </c>
      <c r="F213">
        <v>155825</v>
      </c>
      <c r="G213">
        <v>167325</v>
      </c>
      <c r="H213">
        <v>178825</v>
      </c>
      <c r="I213">
        <v>190439.99999999997</v>
      </c>
    </row>
    <row r="214" spans="1:11" x14ac:dyDescent="0.3">
      <c r="A214" s="108" t="s">
        <v>444</v>
      </c>
      <c r="B214">
        <v>79810</v>
      </c>
      <c r="C214">
        <v>91195</v>
      </c>
      <c r="D214">
        <v>102579.99999999999</v>
      </c>
      <c r="E214">
        <v>113964.99999999999</v>
      </c>
      <c r="F214">
        <v>123164.99999999999</v>
      </c>
      <c r="G214">
        <v>132250</v>
      </c>
      <c r="H214">
        <v>141335</v>
      </c>
      <c r="I214">
        <v>150535</v>
      </c>
    </row>
    <row r="215" spans="1:11" x14ac:dyDescent="0.3">
      <c r="A215" s="108" t="s">
        <v>445</v>
      </c>
      <c r="B215">
        <v>62789.999999999993</v>
      </c>
      <c r="C215">
        <v>71760</v>
      </c>
      <c r="D215">
        <v>80730</v>
      </c>
      <c r="E215">
        <v>89585</v>
      </c>
      <c r="F215">
        <v>96829.999999999985</v>
      </c>
      <c r="G215">
        <v>103959.99999999999</v>
      </c>
      <c r="H215">
        <v>111089.99999999999</v>
      </c>
      <c r="I215">
        <v>118334.99999999999</v>
      </c>
    </row>
    <row r="216" spans="1:11" x14ac:dyDescent="0.3">
      <c r="A216" s="108" t="s">
        <v>8</v>
      </c>
      <c r="B216">
        <v>94414.999999999985</v>
      </c>
      <c r="C216">
        <v>107869.99999999999</v>
      </c>
      <c r="D216">
        <v>121324.99999999999</v>
      </c>
      <c r="E216">
        <v>134780</v>
      </c>
      <c r="F216">
        <v>145590</v>
      </c>
      <c r="G216">
        <v>156400</v>
      </c>
      <c r="H216">
        <v>167210</v>
      </c>
      <c r="I216">
        <v>178020</v>
      </c>
      <c r="K216" s="106" t="s">
        <v>1831</v>
      </c>
    </row>
    <row r="217" spans="1:11" x14ac:dyDescent="0.3">
      <c r="A217" s="108" t="s">
        <v>1072</v>
      </c>
      <c r="B217">
        <v>66240</v>
      </c>
      <c r="C217">
        <v>75670</v>
      </c>
      <c r="D217">
        <v>85100</v>
      </c>
      <c r="E217">
        <v>94529.999999999985</v>
      </c>
      <c r="F217">
        <v>102119.99999999999</v>
      </c>
      <c r="G217">
        <v>109709.99999999999</v>
      </c>
      <c r="H217">
        <v>117299.99999999999</v>
      </c>
      <c r="I217">
        <v>124889.99999999999</v>
      </c>
    </row>
    <row r="218" spans="1:11" x14ac:dyDescent="0.3">
      <c r="A218" s="108" t="s">
        <v>1073</v>
      </c>
      <c r="B218">
        <v>94414.999999999985</v>
      </c>
      <c r="C218">
        <v>107869.99999999999</v>
      </c>
      <c r="D218">
        <v>121324.99999999999</v>
      </c>
      <c r="E218">
        <v>134780</v>
      </c>
      <c r="F218">
        <v>145590</v>
      </c>
      <c r="G218">
        <v>156400</v>
      </c>
      <c r="H218">
        <v>167210</v>
      </c>
      <c r="I218">
        <v>178020</v>
      </c>
    </row>
    <row r="219" spans="1:11" x14ac:dyDescent="0.3">
      <c r="A219" s="108" t="s">
        <v>1074</v>
      </c>
      <c r="B219">
        <v>66240</v>
      </c>
      <c r="C219">
        <v>75670</v>
      </c>
      <c r="D219">
        <v>85100</v>
      </c>
      <c r="E219">
        <v>94529.999999999985</v>
      </c>
      <c r="F219">
        <v>102119.99999999999</v>
      </c>
      <c r="G219">
        <v>109709.99999999999</v>
      </c>
      <c r="H219">
        <v>117299.99999999999</v>
      </c>
      <c r="I219">
        <v>124889.99999999999</v>
      </c>
    </row>
    <row r="220" spans="1:11" x14ac:dyDescent="0.3">
      <c r="A220" s="108" t="s">
        <v>1075</v>
      </c>
      <c r="B220">
        <v>66240</v>
      </c>
      <c r="C220">
        <v>75670</v>
      </c>
      <c r="D220">
        <v>85100</v>
      </c>
      <c r="E220">
        <v>94529.999999999985</v>
      </c>
      <c r="F220">
        <v>102119.99999999999</v>
      </c>
      <c r="G220">
        <v>109709.99999999999</v>
      </c>
      <c r="H220">
        <v>117299.99999999999</v>
      </c>
      <c r="I220">
        <v>124889.99999999999</v>
      </c>
    </row>
    <row r="221" spans="1:11" x14ac:dyDescent="0.3">
      <c r="A221" s="108" t="s">
        <v>1076</v>
      </c>
      <c r="B221">
        <v>66240</v>
      </c>
      <c r="C221">
        <v>75670</v>
      </c>
      <c r="D221">
        <v>85100</v>
      </c>
      <c r="E221">
        <v>94529.999999999985</v>
      </c>
      <c r="F221">
        <v>102119.99999999999</v>
      </c>
      <c r="G221">
        <v>109709.99999999999</v>
      </c>
      <c r="H221">
        <v>117299.99999999999</v>
      </c>
      <c r="I221">
        <v>124889.99999999999</v>
      </c>
    </row>
    <row r="222" spans="1:11" x14ac:dyDescent="0.3">
      <c r="A222" s="108" t="s">
        <v>1077</v>
      </c>
      <c r="B222">
        <v>100969.99999999999</v>
      </c>
      <c r="C222">
        <v>115459.99999999999</v>
      </c>
      <c r="D222">
        <v>129834.99999999999</v>
      </c>
      <c r="E222">
        <v>144210</v>
      </c>
      <c r="F222">
        <v>155825</v>
      </c>
      <c r="G222">
        <v>167325</v>
      </c>
      <c r="H222">
        <v>178825</v>
      </c>
      <c r="I222">
        <v>190439.99999999997</v>
      </c>
    </row>
    <row r="223" spans="1:11" x14ac:dyDescent="0.3">
      <c r="A223" s="108" t="s">
        <v>1078</v>
      </c>
      <c r="B223">
        <v>94414.999999999985</v>
      </c>
      <c r="C223">
        <v>107869.99999999999</v>
      </c>
      <c r="D223">
        <v>121324.99999999999</v>
      </c>
      <c r="E223">
        <v>134780</v>
      </c>
      <c r="F223">
        <v>145590</v>
      </c>
      <c r="G223">
        <v>156400</v>
      </c>
      <c r="H223">
        <v>167210</v>
      </c>
      <c r="I223">
        <v>178020</v>
      </c>
    </row>
    <row r="224" spans="1:11" x14ac:dyDescent="0.3">
      <c r="A224" s="108" t="s">
        <v>1079</v>
      </c>
      <c r="B224">
        <v>66240</v>
      </c>
      <c r="C224">
        <v>75670</v>
      </c>
      <c r="D224">
        <v>85100</v>
      </c>
      <c r="E224">
        <v>94529.999999999985</v>
      </c>
      <c r="F224">
        <v>102119.99999999999</v>
      </c>
      <c r="G224">
        <v>109709.99999999999</v>
      </c>
      <c r="H224">
        <v>117299.99999999999</v>
      </c>
      <c r="I224">
        <v>124889.99999999999</v>
      </c>
    </row>
    <row r="225" spans="1:9" x14ac:dyDescent="0.3">
      <c r="A225" s="108" t="s">
        <v>1080</v>
      </c>
      <c r="B225">
        <v>68770</v>
      </c>
      <c r="C225">
        <v>78660</v>
      </c>
      <c r="D225">
        <v>88435</v>
      </c>
      <c r="E225">
        <v>98209.999999999985</v>
      </c>
      <c r="F225">
        <v>106144.99999999999</v>
      </c>
      <c r="G225">
        <v>113964.99999999999</v>
      </c>
      <c r="H225">
        <v>121784.99999999999</v>
      </c>
      <c r="I225">
        <v>129719.99999999999</v>
      </c>
    </row>
    <row r="226" spans="1:9" x14ac:dyDescent="0.3">
      <c r="A226" s="108" t="s">
        <v>1081</v>
      </c>
      <c r="B226">
        <v>94414.999999999985</v>
      </c>
      <c r="C226">
        <v>107869.99999999999</v>
      </c>
      <c r="D226">
        <v>121324.99999999999</v>
      </c>
      <c r="E226">
        <v>134780</v>
      </c>
      <c r="F226">
        <v>145590</v>
      </c>
      <c r="G226">
        <v>156400</v>
      </c>
      <c r="H226">
        <v>167210</v>
      </c>
      <c r="I226">
        <v>178020</v>
      </c>
    </row>
    <row r="227" spans="1:9" x14ac:dyDescent="0.3">
      <c r="A227" s="108" t="s">
        <v>1082</v>
      </c>
      <c r="B227">
        <v>66240</v>
      </c>
      <c r="C227">
        <v>75670</v>
      </c>
      <c r="D227">
        <v>85100</v>
      </c>
      <c r="E227">
        <v>94529.999999999985</v>
      </c>
      <c r="F227">
        <v>102119.99999999999</v>
      </c>
      <c r="G227">
        <v>109709.99999999999</v>
      </c>
      <c r="H227">
        <v>117299.99999999999</v>
      </c>
      <c r="I227">
        <v>124889.99999999999</v>
      </c>
    </row>
    <row r="228" spans="1:9" x14ac:dyDescent="0.3">
      <c r="A228" s="108" t="s">
        <v>1083</v>
      </c>
      <c r="B228">
        <v>66240</v>
      </c>
      <c r="C228">
        <v>75670</v>
      </c>
      <c r="D228">
        <v>85100</v>
      </c>
      <c r="E228">
        <v>94529.999999999985</v>
      </c>
      <c r="F228">
        <v>102119.99999999999</v>
      </c>
      <c r="G228">
        <v>109709.99999999999</v>
      </c>
      <c r="H228">
        <v>117299.99999999999</v>
      </c>
      <c r="I228">
        <v>124889.99999999999</v>
      </c>
    </row>
    <row r="229" spans="1:9" x14ac:dyDescent="0.3">
      <c r="A229" s="108" t="s">
        <v>1084</v>
      </c>
      <c r="B229">
        <v>66240</v>
      </c>
      <c r="C229">
        <v>75670</v>
      </c>
      <c r="D229">
        <v>85100</v>
      </c>
      <c r="E229">
        <v>94529.999999999985</v>
      </c>
      <c r="F229">
        <v>102119.99999999999</v>
      </c>
      <c r="G229">
        <v>109709.99999999999</v>
      </c>
      <c r="H229">
        <v>117299.99999999999</v>
      </c>
      <c r="I229">
        <v>124889.99999999999</v>
      </c>
    </row>
    <row r="230" spans="1:9" x14ac:dyDescent="0.3">
      <c r="A230" s="108" t="s">
        <v>1085</v>
      </c>
      <c r="B230">
        <v>66240</v>
      </c>
      <c r="C230">
        <v>75670</v>
      </c>
      <c r="D230">
        <v>85100</v>
      </c>
      <c r="E230">
        <v>94529.999999999985</v>
      </c>
      <c r="F230">
        <v>102119.99999999999</v>
      </c>
      <c r="G230">
        <v>109709.99999999999</v>
      </c>
      <c r="H230">
        <v>117299.99999999999</v>
      </c>
      <c r="I230">
        <v>124889.99999999999</v>
      </c>
    </row>
    <row r="231" spans="1:9" x14ac:dyDescent="0.3">
      <c r="A231" s="108" t="s">
        <v>168</v>
      </c>
      <c r="B231">
        <v>66240</v>
      </c>
      <c r="C231">
        <v>75670</v>
      </c>
      <c r="D231">
        <v>85100</v>
      </c>
      <c r="E231">
        <v>94529.999999999985</v>
      </c>
      <c r="F231">
        <v>102119.99999999999</v>
      </c>
      <c r="G231">
        <v>109709.99999999999</v>
      </c>
      <c r="H231">
        <v>117299.99999999999</v>
      </c>
      <c r="I231">
        <v>124889.99999999999</v>
      </c>
    </row>
    <row r="232" spans="1:9" x14ac:dyDescent="0.3">
      <c r="A232" s="108" t="s">
        <v>1086</v>
      </c>
      <c r="B232">
        <v>94414.999999999985</v>
      </c>
      <c r="C232">
        <v>107869.99999999999</v>
      </c>
      <c r="D232">
        <v>121324.99999999999</v>
      </c>
      <c r="E232">
        <v>134780</v>
      </c>
      <c r="F232">
        <v>145590</v>
      </c>
      <c r="G232">
        <v>156400</v>
      </c>
      <c r="H232">
        <v>167210</v>
      </c>
      <c r="I232">
        <v>178020</v>
      </c>
    </row>
    <row r="233" spans="1:9" x14ac:dyDescent="0.3">
      <c r="A233" s="108" t="s">
        <v>1087</v>
      </c>
      <c r="B233">
        <v>66240</v>
      </c>
      <c r="C233">
        <v>75670</v>
      </c>
      <c r="D233">
        <v>85100</v>
      </c>
      <c r="E233">
        <v>94529.999999999985</v>
      </c>
      <c r="F233">
        <v>102119.99999999999</v>
      </c>
      <c r="G233">
        <v>109709.99999999999</v>
      </c>
      <c r="H233">
        <v>117299.99999999999</v>
      </c>
      <c r="I233">
        <v>124889.99999999999</v>
      </c>
    </row>
    <row r="234" spans="1:9" x14ac:dyDescent="0.3">
      <c r="A234" s="108" t="s">
        <v>27</v>
      </c>
      <c r="B234">
        <v>94414.999999999985</v>
      </c>
      <c r="C234">
        <v>107869.99999999999</v>
      </c>
      <c r="D234">
        <v>121324.99999999999</v>
      </c>
      <c r="E234">
        <v>134780</v>
      </c>
      <c r="F234">
        <v>145590</v>
      </c>
      <c r="G234">
        <v>156400</v>
      </c>
      <c r="H234">
        <v>167210</v>
      </c>
      <c r="I234">
        <v>178020</v>
      </c>
    </row>
    <row r="235" spans="1:9" x14ac:dyDescent="0.3">
      <c r="A235" s="108" t="s">
        <v>1088</v>
      </c>
      <c r="B235">
        <v>90045</v>
      </c>
      <c r="C235">
        <v>102924.99999999999</v>
      </c>
      <c r="D235">
        <v>115804.99999999999</v>
      </c>
      <c r="E235">
        <v>128569.99999999999</v>
      </c>
      <c r="F235">
        <v>138920</v>
      </c>
      <c r="G235">
        <v>149155</v>
      </c>
      <c r="H235">
        <v>159505</v>
      </c>
      <c r="I235">
        <v>169740</v>
      </c>
    </row>
    <row r="236" spans="1:9" x14ac:dyDescent="0.3">
      <c r="A236" s="108" t="s">
        <v>1089</v>
      </c>
      <c r="B236">
        <v>94414.999999999985</v>
      </c>
      <c r="C236">
        <v>107869.99999999999</v>
      </c>
      <c r="D236">
        <v>121324.99999999999</v>
      </c>
      <c r="E236">
        <v>134780</v>
      </c>
      <c r="F236">
        <v>145590</v>
      </c>
      <c r="G236">
        <v>156400</v>
      </c>
      <c r="H236">
        <v>167210</v>
      </c>
      <c r="I236">
        <v>178020</v>
      </c>
    </row>
    <row r="237" spans="1:9" x14ac:dyDescent="0.3">
      <c r="A237" s="108" t="s">
        <v>529</v>
      </c>
      <c r="B237">
        <v>74175</v>
      </c>
      <c r="C237">
        <v>84755</v>
      </c>
      <c r="D237">
        <v>95334.999999999985</v>
      </c>
      <c r="E237">
        <v>105914.99999999999</v>
      </c>
      <c r="F237">
        <v>114424.99999999999</v>
      </c>
      <c r="G237">
        <v>122934.99999999999</v>
      </c>
      <c r="H237">
        <v>131445</v>
      </c>
      <c r="I237">
        <v>139840</v>
      </c>
    </row>
    <row r="238" spans="1:9" x14ac:dyDescent="0.3">
      <c r="A238" s="108" t="s">
        <v>1090</v>
      </c>
      <c r="B238">
        <v>66240</v>
      </c>
      <c r="C238">
        <v>75670</v>
      </c>
      <c r="D238">
        <v>85100</v>
      </c>
      <c r="E238">
        <v>94529.999999999985</v>
      </c>
      <c r="F238">
        <v>102119.99999999999</v>
      </c>
      <c r="G238">
        <v>109709.99999999999</v>
      </c>
      <c r="H238">
        <v>117299.99999999999</v>
      </c>
      <c r="I238">
        <v>124889.99999999999</v>
      </c>
    </row>
    <row r="239" spans="1:9" x14ac:dyDescent="0.3">
      <c r="A239" s="108" t="s">
        <v>681</v>
      </c>
      <c r="B239">
        <v>75900</v>
      </c>
      <c r="C239">
        <v>86710</v>
      </c>
      <c r="D239">
        <v>97519.999999999985</v>
      </c>
      <c r="E239">
        <v>108329.99999999999</v>
      </c>
      <c r="F239">
        <v>117069.99999999999</v>
      </c>
      <c r="G239">
        <v>125694.99999999999</v>
      </c>
      <c r="H239">
        <v>134435</v>
      </c>
      <c r="I239">
        <v>143060</v>
      </c>
    </row>
    <row r="240" spans="1:9" x14ac:dyDescent="0.3">
      <c r="A240" s="108" t="s">
        <v>1091</v>
      </c>
      <c r="B240">
        <v>94414.999999999985</v>
      </c>
      <c r="C240">
        <v>107869.99999999999</v>
      </c>
      <c r="D240">
        <v>121324.99999999999</v>
      </c>
      <c r="E240">
        <v>134780</v>
      </c>
      <c r="F240">
        <v>145590</v>
      </c>
      <c r="G240">
        <v>156400</v>
      </c>
      <c r="H240">
        <v>167210</v>
      </c>
      <c r="I240">
        <v>178020</v>
      </c>
    </row>
    <row r="241" spans="1:9" x14ac:dyDescent="0.3">
      <c r="A241" s="108" t="s">
        <v>820</v>
      </c>
      <c r="B241">
        <v>70955</v>
      </c>
      <c r="C241">
        <v>81075</v>
      </c>
      <c r="D241">
        <v>91195</v>
      </c>
      <c r="E241">
        <v>101314.99999999999</v>
      </c>
      <c r="F241">
        <v>109479.99999999999</v>
      </c>
      <c r="G241">
        <v>117529.99999999999</v>
      </c>
      <c r="H241">
        <v>125694.99999999999</v>
      </c>
      <c r="I241">
        <v>133745</v>
      </c>
    </row>
    <row r="242" spans="1:9" x14ac:dyDescent="0.3">
      <c r="A242" s="108" t="s">
        <v>1092</v>
      </c>
      <c r="B242">
        <v>71300</v>
      </c>
      <c r="C242">
        <v>81420</v>
      </c>
      <c r="D242">
        <v>91655</v>
      </c>
      <c r="E242">
        <v>101774.99999999999</v>
      </c>
      <c r="F242">
        <v>109939.99999999999</v>
      </c>
      <c r="G242">
        <v>118104.99999999999</v>
      </c>
      <c r="H242">
        <v>126269.99999999999</v>
      </c>
      <c r="I242">
        <v>134435</v>
      </c>
    </row>
    <row r="243" spans="1:9" x14ac:dyDescent="0.3">
      <c r="A243" s="108" t="s">
        <v>1093</v>
      </c>
      <c r="B243">
        <v>66240</v>
      </c>
      <c r="C243">
        <v>75670</v>
      </c>
      <c r="D243">
        <v>85100</v>
      </c>
      <c r="E243">
        <v>94529.999999999985</v>
      </c>
      <c r="F243">
        <v>102119.99999999999</v>
      </c>
      <c r="G243">
        <v>109709.99999999999</v>
      </c>
      <c r="H243">
        <v>117299.99999999999</v>
      </c>
      <c r="I243">
        <v>124889.99999999999</v>
      </c>
    </row>
    <row r="244" spans="1:9" x14ac:dyDescent="0.3">
      <c r="A244" s="108" t="s">
        <v>1094</v>
      </c>
      <c r="B244">
        <v>66240</v>
      </c>
      <c r="C244">
        <v>75670</v>
      </c>
      <c r="D244">
        <v>85100</v>
      </c>
      <c r="E244">
        <v>94529.999999999985</v>
      </c>
      <c r="F244">
        <v>102119.99999999999</v>
      </c>
      <c r="G244">
        <v>109709.99999999999</v>
      </c>
      <c r="H244">
        <v>117299.99999999999</v>
      </c>
      <c r="I244">
        <v>124889.99999999999</v>
      </c>
    </row>
    <row r="245" spans="1:9" x14ac:dyDescent="0.3">
      <c r="A245" s="108" t="s">
        <v>42</v>
      </c>
      <c r="B245">
        <v>66240</v>
      </c>
      <c r="C245">
        <v>75670</v>
      </c>
      <c r="D245">
        <v>85100</v>
      </c>
      <c r="E245">
        <v>94529.999999999985</v>
      </c>
      <c r="F245">
        <v>102119.99999999999</v>
      </c>
      <c r="G245">
        <v>109709.99999999999</v>
      </c>
      <c r="H245">
        <v>117299.99999999999</v>
      </c>
      <c r="I245">
        <v>124889.99999999999</v>
      </c>
    </row>
    <row r="246" spans="1:9" x14ac:dyDescent="0.3">
      <c r="A246" s="108" t="s">
        <v>44</v>
      </c>
      <c r="B246">
        <v>94414.999999999985</v>
      </c>
      <c r="C246">
        <v>107869.99999999999</v>
      </c>
      <c r="D246">
        <v>121324.99999999999</v>
      </c>
      <c r="E246">
        <v>134780</v>
      </c>
      <c r="F246">
        <v>145590</v>
      </c>
      <c r="G246">
        <v>156400</v>
      </c>
      <c r="H246">
        <v>167210</v>
      </c>
      <c r="I246">
        <v>178020</v>
      </c>
    </row>
    <row r="247" spans="1:9" x14ac:dyDescent="0.3">
      <c r="A247" s="108" t="s">
        <v>1095</v>
      </c>
      <c r="B247">
        <v>66240</v>
      </c>
      <c r="C247">
        <v>75670</v>
      </c>
      <c r="D247">
        <v>85100</v>
      </c>
      <c r="E247">
        <v>94529.999999999985</v>
      </c>
      <c r="F247">
        <v>102119.99999999999</v>
      </c>
      <c r="G247">
        <v>109709.99999999999</v>
      </c>
      <c r="H247">
        <v>117299.99999999999</v>
      </c>
      <c r="I247">
        <v>124889.99999999999</v>
      </c>
    </row>
    <row r="248" spans="1:9" x14ac:dyDescent="0.3">
      <c r="A248" s="108" t="s">
        <v>1096</v>
      </c>
      <c r="B248">
        <v>66240</v>
      </c>
      <c r="C248">
        <v>75670</v>
      </c>
      <c r="D248">
        <v>85100</v>
      </c>
      <c r="E248">
        <v>94529.999999999985</v>
      </c>
      <c r="F248">
        <v>102119.99999999999</v>
      </c>
      <c r="G248">
        <v>109709.99999999999</v>
      </c>
      <c r="H248">
        <v>117299.99999999999</v>
      </c>
      <c r="I248">
        <v>124889.99999999999</v>
      </c>
    </row>
    <row r="249" spans="1:9" x14ac:dyDescent="0.3">
      <c r="A249" s="108" t="s">
        <v>53</v>
      </c>
      <c r="B249">
        <v>66240</v>
      </c>
      <c r="C249">
        <v>75670</v>
      </c>
      <c r="D249">
        <v>85100</v>
      </c>
      <c r="E249">
        <v>94529.999999999985</v>
      </c>
      <c r="F249">
        <v>102119.99999999999</v>
      </c>
      <c r="G249">
        <v>109709.99999999999</v>
      </c>
      <c r="H249">
        <v>117299.99999999999</v>
      </c>
      <c r="I249">
        <v>124889.99999999999</v>
      </c>
    </row>
    <row r="250" spans="1:9" x14ac:dyDescent="0.3">
      <c r="A250" s="108" t="s">
        <v>1097</v>
      </c>
      <c r="B250">
        <v>79005</v>
      </c>
      <c r="C250">
        <v>90275</v>
      </c>
      <c r="D250">
        <v>101544.99999999999</v>
      </c>
      <c r="E250">
        <v>112814.99999999999</v>
      </c>
      <c r="F250">
        <v>121899.99999999999</v>
      </c>
      <c r="G250">
        <v>130869.99999999999</v>
      </c>
      <c r="H250">
        <v>139955</v>
      </c>
      <c r="I250">
        <v>148925</v>
      </c>
    </row>
    <row r="251" spans="1:9" x14ac:dyDescent="0.3">
      <c r="A251" s="108" t="s">
        <v>1098</v>
      </c>
      <c r="B251">
        <v>86480</v>
      </c>
      <c r="C251">
        <v>98784.999999999985</v>
      </c>
      <c r="D251">
        <v>111089.99999999999</v>
      </c>
      <c r="E251">
        <v>123394.99999999999</v>
      </c>
      <c r="F251">
        <v>133285</v>
      </c>
      <c r="G251">
        <v>143175</v>
      </c>
      <c r="H251">
        <v>153065</v>
      </c>
      <c r="I251">
        <v>162955</v>
      </c>
    </row>
    <row r="252" spans="1:9" x14ac:dyDescent="0.3">
      <c r="A252" s="108" t="s">
        <v>1099</v>
      </c>
      <c r="B252">
        <v>66240</v>
      </c>
      <c r="C252">
        <v>75670</v>
      </c>
      <c r="D252">
        <v>85100</v>
      </c>
      <c r="E252">
        <v>94529.999999999985</v>
      </c>
      <c r="F252">
        <v>102119.99999999999</v>
      </c>
      <c r="G252">
        <v>109709.99999999999</v>
      </c>
      <c r="H252">
        <v>117299.99999999999</v>
      </c>
      <c r="I252">
        <v>124889.99999999999</v>
      </c>
    </row>
    <row r="253" spans="1:9" x14ac:dyDescent="0.3">
      <c r="A253" s="108" t="s">
        <v>303</v>
      </c>
      <c r="B253">
        <v>66240</v>
      </c>
      <c r="C253">
        <v>75670</v>
      </c>
      <c r="D253">
        <v>85100</v>
      </c>
      <c r="E253">
        <v>94529.999999999985</v>
      </c>
      <c r="F253">
        <v>102119.99999999999</v>
      </c>
      <c r="G253">
        <v>109709.99999999999</v>
      </c>
      <c r="H253">
        <v>117299.99999999999</v>
      </c>
      <c r="I253">
        <v>124889.99999999999</v>
      </c>
    </row>
    <row r="254" spans="1:9" x14ac:dyDescent="0.3">
      <c r="A254" s="108" t="s">
        <v>57</v>
      </c>
      <c r="B254">
        <v>66240</v>
      </c>
      <c r="C254">
        <v>75670</v>
      </c>
      <c r="D254">
        <v>85100</v>
      </c>
      <c r="E254">
        <v>94529.999999999985</v>
      </c>
      <c r="F254">
        <v>102119.99999999999</v>
      </c>
      <c r="G254">
        <v>109709.99999999999</v>
      </c>
      <c r="H254">
        <v>117299.99999999999</v>
      </c>
      <c r="I254">
        <v>124889.99999999999</v>
      </c>
    </row>
    <row r="255" spans="1:9" x14ac:dyDescent="0.3">
      <c r="A255" s="108" t="s">
        <v>1100</v>
      </c>
      <c r="B255">
        <v>66240</v>
      </c>
      <c r="C255">
        <v>75670</v>
      </c>
      <c r="D255">
        <v>85100</v>
      </c>
      <c r="E255">
        <v>94529.999999999985</v>
      </c>
      <c r="F255">
        <v>102119.99999999999</v>
      </c>
      <c r="G255">
        <v>109709.99999999999</v>
      </c>
      <c r="H255">
        <v>117299.99999999999</v>
      </c>
      <c r="I255">
        <v>124889.99999999999</v>
      </c>
    </row>
    <row r="256" spans="1:9" x14ac:dyDescent="0.3">
      <c r="A256" s="108" t="s">
        <v>1101</v>
      </c>
      <c r="B256">
        <v>66240</v>
      </c>
      <c r="C256">
        <v>75670</v>
      </c>
      <c r="D256">
        <v>85100</v>
      </c>
      <c r="E256">
        <v>94529.999999999985</v>
      </c>
      <c r="F256">
        <v>102119.99999999999</v>
      </c>
      <c r="G256">
        <v>109709.99999999999</v>
      </c>
      <c r="H256">
        <v>117299.99999999999</v>
      </c>
      <c r="I256">
        <v>124889.99999999999</v>
      </c>
    </row>
    <row r="257" spans="1:9" x14ac:dyDescent="0.3">
      <c r="A257" s="108" t="s">
        <v>1102</v>
      </c>
      <c r="B257">
        <v>66240</v>
      </c>
      <c r="C257">
        <v>75670</v>
      </c>
      <c r="D257">
        <v>85100</v>
      </c>
      <c r="E257">
        <v>94529.999999999985</v>
      </c>
      <c r="F257">
        <v>102119.99999999999</v>
      </c>
      <c r="G257">
        <v>109709.99999999999</v>
      </c>
      <c r="H257">
        <v>117299.99999999999</v>
      </c>
      <c r="I257">
        <v>124889.99999999999</v>
      </c>
    </row>
    <row r="258" spans="1:9" x14ac:dyDescent="0.3">
      <c r="A258" s="108" t="s">
        <v>1103</v>
      </c>
      <c r="B258">
        <v>66240</v>
      </c>
      <c r="C258">
        <v>75670</v>
      </c>
      <c r="D258">
        <v>85100</v>
      </c>
      <c r="E258">
        <v>94529.999999999985</v>
      </c>
      <c r="F258">
        <v>102119.99999999999</v>
      </c>
      <c r="G258">
        <v>109709.99999999999</v>
      </c>
      <c r="H258">
        <v>117299.99999999999</v>
      </c>
      <c r="I258">
        <v>124889.99999999999</v>
      </c>
    </row>
    <row r="259" spans="1:9" x14ac:dyDescent="0.3">
      <c r="A259" s="108" t="s">
        <v>1104</v>
      </c>
      <c r="B259">
        <v>66240</v>
      </c>
      <c r="C259">
        <v>75670</v>
      </c>
      <c r="D259">
        <v>85100</v>
      </c>
      <c r="E259">
        <v>94529.999999999985</v>
      </c>
      <c r="F259">
        <v>102119.99999999999</v>
      </c>
      <c r="G259">
        <v>109709.99999999999</v>
      </c>
      <c r="H259">
        <v>117299.99999999999</v>
      </c>
      <c r="I259">
        <v>124889.99999999999</v>
      </c>
    </row>
    <row r="260" spans="1:9" x14ac:dyDescent="0.3">
      <c r="A260" s="108" t="s">
        <v>72</v>
      </c>
      <c r="B260">
        <v>66240</v>
      </c>
      <c r="C260">
        <v>75670</v>
      </c>
      <c r="D260">
        <v>85100</v>
      </c>
      <c r="E260">
        <v>94529.999999999985</v>
      </c>
      <c r="F260">
        <v>102119.99999999999</v>
      </c>
      <c r="G260">
        <v>109709.99999999999</v>
      </c>
      <c r="H260">
        <v>117299.99999999999</v>
      </c>
      <c r="I260">
        <v>124889.99999999999</v>
      </c>
    </row>
    <row r="261" spans="1:9" x14ac:dyDescent="0.3">
      <c r="A261" s="108" t="s">
        <v>1105</v>
      </c>
      <c r="B261">
        <v>66240</v>
      </c>
      <c r="C261">
        <v>75670</v>
      </c>
      <c r="D261">
        <v>85100</v>
      </c>
      <c r="E261">
        <v>94529.999999999985</v>
      </c>
      <c r="F261">
        <v>102119.99999999999</v>
      </c>
      <c r="G261">
        <v>109709.99999999999</v>
      </c>
      <c r="H261">
        <v>117299.99999999999</v>
      </c>
      <c r="I261">
        <v>124889.99999999999</v>
      </c>
    </row>
    <row r="262" spans="1:9" x14ac:dyDescent="0.3">
      <c r="A262" s="108" t="s">
        <v>1106</v>
      </c>
      <c r="B262">
        <v>71415</v>
      </c>
      <c r="C262">
        <v>81535</v>
      </c>
      <c r="D262">
        <v>91770</v>
      </c>
      <c r="E262">
        <v>101889.99999999999</v>
      </c>
      <c r="F262">
        <v>110054.99999999999</v>
      </c>
      <c r="G262">
        <v>118219.99999999999</v>
      </c>
      <c r="H262">
        <v>126384.99999999999</v>
      </c>
      <c r="I262">
        <v>134550</v>
      </c>
    </row>
    <row r="263" spans="1:9" x14ac:dyDescent="0.3">
      <c r="A263" s="108" t="s">
        <v>1107</v>
      </c>
      <c r="B263">
        <v>94414.999999999985</v>
      </c>
      <c r="C263">
        <v>107869.99999999999</v>
      </c>
      <c r="D263">
        <v>121324.99999999999</v>
      </c>
      <c r="E263">
        <v>134780</v>
      </c>
      <c r="F263">
        <v>145590</v>
      </c>
      <c r="G263">
        <v>156400</v>
      </c>
      <c r="H263">
        <v>167210</v>
      </c>
      <c r="I263">
        <v>178020</v>
      </c>
    </row>
    <row r="264" spans="1:9" x14ac:dyDescent="0.3">
      <c r="A264" s="108" t="s">
        <v>1108</v>
      </c>
      <c r="B264">
        <v>66240</v>
      </c>
      <c r="C264">
        <v>75670</v>
      </c>
      <c r="D264">
        <v>85100</v>
      </c>
      <c r="E264">
        <v>94529.999999999985</v>
      </c>
      <c r="F264">
        <v>102119.99999999999</v>
      </c>
      <c r="G264">
        <v>109709.99999999999</v>
      </c>
      <c r="H264">
        <v>117299.99999999999</v>
      </c>
      <c r="I264">
        <v>124889.99999999999</v>
      </c>
    </row>
    <row r="265" spans="1:9" x14ac:dyDescent="0.3">
      <c r="A265" s="108" t="s">
        <v>1109</v>
      </c>
      <c r="B265">
        <v>86940</v>
      </c>
      <c r="C265">
        <v>99359.999999999985</v>
      </c>
      <c r="D265">
        <v>111779.99999999999</v>
      </c>
      <c r="E265">
        <v>124199.99999999999</v>
      </c>
      <c r="F265">
        <v>134205</v>
      </c>
      <c r="G265">
        <v>144095</v>
      </c>
      <c r="H265">
        <v>154100</v>
      </c>
      <c r="I265">
        <v>163990</v>
      </c>
    </row>
    <row r="266" spans="1:9" x14ac:dyDescent="0.3">
      <c r="A266" s="108" t="s">
        <v>1110</v>
      </c>
      <c r="B266">
        <v>66240</v>
      </c>
      <c r="C266">
        <v>75670</v>
      </c>
      <c r="D266">
        <v>85100</v>
      </c>
      <c r="E266">
        <v>94529.999999999985</v>
      </c>
      <c r="F266">
        <v>102119.99999999999</v>
      </c>
      <c r="G266">
        <v>109709.99999999999</v>
      </c>
      <c r="H266">
        <v>117299.99999999999</v>
      </c>
      <c r="I266">
        <v>124889.99999999999</v>
      </c>
    </row>
    <row r="267" spans="1:9" x14ac:dyDescent="0.3">
      <c r="A267" s="108" t="s">
        <v>1111</v>
      </c>
      <c r="B267">
        <v>66240</v>
      </c>
      <c r="C267">
        <v>75670</v>
      </c>
      <c r="D267">
        <v>85100</v>
      </c>
      <c r="E267">
        <v>94529.999999999985</v>
      </c>
      <c r="F267">
        <v>102119.99999999999</v>
      </c>
      <c r="G267">
        <v>109709.99999999999</v>
      </c>
      <c r="H267">
        <v>117299.99999999999</v>
      </c>
      <c r="I267">
        <v>124889.99999999999</v>
      </c>
    </row>
    <row r="268" spans="1:9" x14ac:dyDescent="0.3">
      <c r="A268" s="108" t="s">
        <v>1112</v>
      </c>
      <c r="B268">
        <v>67965</v>
      </c>
      <c r="C268">
        <v>77625</v>
      </c>
      <c r="D268">
        <v>87285</v>
      </c>
      <c r="E268">
        <v>96944.999999999985</v>
      </c>
      <c r="F268">
        <v>104764.99999999999</v>
      </c>
      <c r="G268">
        <v>112469.99999999999</v>
      </c>
      <c r="H268">
        <v>120289.99999999999</v>
      </c>
      <c r="I268">
        <v>127994.99999999999</v>
      </c>
    </row>
    <row r="269" spans="1:9" x14ac:dyDescent="0.3">
      <c r="A269" s="108" t="s">
        <v>1113</v>
      </c>
      <c r="B269">
        <v>66240</v>
      </c>
      <c r="C269">
        <v>75670</v>
      </c>
      <c r="D269">
        <v>85100</v>
      </c>
      <c r="E269">
        <v>94529.999999999985</v>
      </c>
      <c r="F269">
        <v>102119.99999999999</v>
      </c>
      <c r="G269">
        <v>109709.99999999999</v>
      </c>
      <c r="H269">
        <v>117299.99999999999</v>
      </c>
      <c r="I269">
        <v>124889.99999999999</v>
      </c>
    </row>
    <row r="270" spans="1:9" x14ac:dyDescent="0.3">
      <c r="A270" s="108" t="s">
        <v>1114</v>
      </c>
      <c r="B270">
        <v>82455</v>
      </c>
      <c r="C270">
        <v>94185</v>
      </c>
      <c r="D270">
        <v>105914.99999999999</v>
      </c>
      <c r="E270">
        <v>117644.99999999999</v>
      </c>
      <c r="F270">
        <v>127074.99999999999</v>
      </c>
      <c r="G270">
        <v>136505</v>
      </c>
      <c r="H270">
        <v>145935</v>
      </c>
      <c r="I270">
        <v>155365</v>
      </c>
    </row>
    <row r="271" spans="1:9" x14ac:dyDescent="0.3">
      <c r="A271" s="108" t="s">
        <v>1115</v>
      </c>
      <c r="B271">
        <v>66240</v>
      </c>
      <c r="C271">
        <v>75670</v>
      </c>
      <c r="D271">
        <v>85100</v>
      </c>
      <c r="E271">
        <v>94529.999999999985</v>
      </c>
      <c r="F271">
        <v>102119.99999999999</v>
      </c>
      <c r="G271">
        <v>109709.99999999999</v>
      </c>
      <c r="H271">
        <v>117299.99999999999</v>
      </c>
      <c r="I271">
        <v>124889.99999999999</v>
      </c>
    </row>
    <row r="272" spans="1:9" x14ac:dyDescent="0.3">
      <c r="A272" s="108" t="s">
        <v>690</v>
      </c>
      <c r="B272">
        <v>66240</v>
      </c>
      <c r="C272">
        <v>75670</v>
      </c>
      <c r="D272">
        <v>85100</v>
      </c>
      <c r="E272">
        <v>94529.999999999985</v>
      </c>
      <c r="F272">
        <v>102119.99999999999</v>
      </c>
      <c r="G272">
        <v>109709.99999999999</v>
      </c>
      <c r="H272">
        <v>117299.99999999999</v>
      </c>
      <c r="I272">
        <v>124889.99999999999</v>
      </c>
    </row>
    <row r="273" spans="1:11" x14ac:dyDescent="0.3">
      <c r="A273" s="108" t="s">
        <v>1116</v>
      </c>
      <c r="B273">
        <v>77050</v>
      </c>
      <c r="C273">
        <v>87975</v>
      </c>
      <c r="D273">
        <v>99014.999999999985</v>
      </c>
      <c r="E273">
        <v>109939.99999999999</v>
      </c>
      <c r="F273">
        <v>118794.99999999999</v>
      </c>
      <c r="G273">
        <v>127534.99999999999</v>
      </c>
      <c r="H273">
        <v>136390</v>
      </c>
      <c r="I273">
        <v>145130</v>
      </c>
    </row>
    <row r="274" spans="1:11" x14ac:dyDescent="0.3">
      <c r="A274" s="108" t="s">
        <v>1117</v>
      </c>
      <c r="B274">
        <v>66240</v>
      </c>
      <c r="C274">
        <v>75670</v>
      </c>
      <c r="D274">
        <v>85100</v>
      </c>
      <c r="E274">
        <v>94529.999999999985</v>
      </c>
      <c r="F274">
        <v>102119.99999999999</v>
      </c>
      <c r="G274">
        <v>109709.99999999999</v>
      </c>
      <c r="H274">
        <v>117299.99999999999</v>
      </c>
      <c r="I274">
        <v>124889.99999999999</v>
      </c>
    </row>
    <row r="275" spans="1:11" x14ac:dyDescent="0.3">
      <c r="A275" s="108" t="s">
        <v>828</v>
      </c>
      <c r="B275">
        <v>84295</v>
      </c>
      <c r="C275">
        <v>96369.999999999985</v>
      </c>
      <c r="D275">
        <v>108444.99999999999</v>
      </c>
      <c r="E275">
        <v>120404.99999999999</v>
      </c>
      <c r="F275">
        <v>130064.99999999999</v>
      </c>
      <c r="G275">
        <v>139725</v>
      </c>
      <c r="H275">
        <v>149385</v>
      </c>
      <c r="I275">
        <v>159045</v>
      </c>
    </row>
    <row r="276" spans="1:11" x14ac:dyDescent="0.3">
      <c r="A276" s="108" t="s">
        <v>1118</v>
      </c>
      <c r="B276">
        <v>71185</v>
      </c>
      <c r="C276">
        <v>81420</v>
      </c>
      <c r="D276">
        <v>91540</v>
      </c>
      <c r="E276">
        <v>101659.99999999999</v>
      </c>
      <c r="F276">
        <v>109824.99999999999</v>
      </c>
      <c r="G276">
        <v>117989.99999999999</v>
      </c>
      <c r="H276">
        <v>126154.99999999999</v>
      </c>
      <c r="I276">
        <v>134205</v>
      </c>
    </row>
    <row r="277" spans="1:11" x14ac:dyDescent="0.3">
      <c r="A277" s="108" t="s">
        <v>98</v>
      </c>
      <c r="B277">
        <v>66240</v>
      </c>
      <c r="C277">
        <v>75670</v>
      </c>
      <c r="D277">
        <v>85100</v>
      </c>
      <c r="E277">
        <v>94529.999999999985</v>
      </c>
      <c r="F277">
        <v>102119.99999999999</v>
      </c>
      <c r="G277">
        <v>109709.99999999999</v>
      </c>
      <c r="H277">
        <v>117299.99999999999</v>
      </c>
      <c r="I277">
        <v>124889.99999999999</v>
      </c>
    </row>
    <row r="278" spans="1:11" x14ac:dyDescent="0.3">
      <c r="A278" s="108" t="s">
        <v>1119</v>
      </c>
      <c r="B278">
        <v>79695</v>
      </c>
      <c r="C278">
        <v>91080</v>
      </c>
      <c r="D278">
        <v>102464.99999999999</v>
      </c>
      <c r="E278">
        <v>113849.99999999999</v>
      </c>
      <c r="F278">
        <v>123049.99999999999</v>
      </c>
      <c r="G278">
        <v>132135</v>
      </c>
      <c r="H278">
        <v>141220</v>
      </c>
      <c r="I278">
        <v>150305</v>
      </c>
    </row>
    <row r="279" spans="1:11" x14ac:dyDescent="0.3">
      <c r="A279" s="108" t="s">
        <v>1120</v>
      </c>
      <c r="B279">
        <v>66240</v>
      </c>
      <c r="C279">
        <v>75670</v>
      </c>
      <c r="D279">
        <v>85100</v>
      </c>
      <c r="E279">
        <v>94529.999999999985</v>
      </c>
      <c r="F279">
        <v>102119.99999999999</v>
      </c>
      <c r="G279">
        <v>109709.99999999999</v>
      </c>
      <c r="H279">
        <v>117299.99999999999</v>
      </c>
      <c r="I279">
        <v>124889.99999999999</v>
      </c>
    </row>
    <row r="280" spans="1:11" x14ac:dyDescent="0.3">
      <c r="A280" s="108" t="s">
        <v>1032</v>
      </c>
      <c r="B280">
        <v>66010</v>
      </c>
      <c r="C280">
        <v>75440</v>
      </c>
      <c r="D280">
        <v>84870</v>
      </c>
      <c r="E280">
        <v>94185</v>
      </c>
      <c r="F280">
        <v>101774.99999999999</v>
      </c>
      <c r="G280">
        <v>109364.99999999999</v>
      </c>
      <c r="H280">
        <v>116839.99999999999</v>
      </c>
      <c r="I280">
        <v>124429.99999999999</v>
      </c>
      <c r="K280" s="106" t="s">
        <v>1834</v>
      </c>
    </row>
    <row r="281" spans="1:11" x14ac:dyDescent="0.3">
      <c r="A281" s="108" t="s">
        <v>1033</v>
      </c>
      <c r="B281">
        <v>65434.999999999993</v>
      </c>
      <c r="C281">
        <v>74750</v>
      </c>
      <c r="D281">
        <v>84065</v>
      </c>
      <c r="E281">
        <v>93380</v>
      </c>
      <c r="F281">
        <v>100854.99999999999</v>
      </c>
      <c r="G281">
        <v>108329.99999999999</v>
      </c>
      <c r="H281">
        <v>115804.99999999999</v>
      </c>
      <c r="I281">
        <v>123279.99999999999</v>
      </c>
    </row>
    <row r="282" spans="1:11" x14ac:dyDescent="0.3">
      <c r="A282" s="108" t="s">
        <v>160</v>
      </c>
      <c r="B282">
        <v>60489.999999999993</v>
      </c>
      <c r="C282">
        <v>69115</v>
      </c>
      <c r="D282">
        <v>77740</v>
      </c>
      <c r="E282">
        <v>86365</v>
      </c>
      <c r="F282">
        <v>93380</v>
      </c>
      <c r="G282">
        <v>100279.99999999999</v>
      </c>
      <c r="H282">
        <v>107179.99999999999</v>
      </c>
      <c r="I282">
        <v>114079.99999999999</v>
      </c>
    </row>
    <row r="283" spans="1:11" x14ac:dyDescent="0.3">
      <c r="A283" s="108" t="s">
        <v>1034</v>
      </c>
      <c r="B283">
        <v>48874.999999999993</v>
      </c>
      <c r="C283">
        <v>55889.999999999993</v>
      </c>
      <c r="D283">
        <v>62904.999999999993</v>
      </c>
      <c r="E283">
        <v>69805</v>
      </c>
      <c r="F283">
        <v>75440</v>
      </c>
      <c r="G283">
        <v>81075</v>
      </c>
      <c r="H283">
        <v>86595</v>
      </c>
      <c r="I283">
        <v>92230</v>
      </c>
    </row>
    <row r="284" spans="1:11" x14ac:dyDescent="0.3">
      <c r="A284" s="108" t="s">
        <v>1035</v>
      </c>
      <c r="B284">
        <v>65434.999999999993</v>
      </c>
      <c r="C284">
        <v>74750</v>
      </c>
      <c r="D284">
        <v>84065</v>
      </c>
      <c r="E284">
        <v>93380</v>
      </c>
      <c r="F284">
        <v>100854.99999999999</v>
      </c>
      <c r="G284">
        <v>108329.99999999999</v>
      </c>
      <c r="H284">
        <v>115804.99999999999</v>
      </c>
      <c r="I284">
        <v>123279.99999999999</v>
      </c>
    </row>
    <row r="285" spans="1:11" x14ac:dyDescent="0.3">
      <c r="A285" s="108" t="s">
        <v>1036</v>
      </c>
      <c r="B285">
        <v>73025</v>
      </c>
      <c r="C285">
        <v>83490</v>
      </c>
      <c r="D285">
        <v>93955</v>
      </c>
      <c r="E285">
        <v>104304.99999999999</v>
      </c>
      <c r="F285">
        <v>112699.99999999999</v>
      </c>
      <c r="G285">
        <v>121094.99999999999</v>
      </c>
      <c r="H285">
        <v>129374.99999999999</v>
      </c>
      <c r="I285">
        <v>137770</v>
      </c>
    </row>
    <row r="286" spans="1:11" x14ac:dyDescent="0.3">
      <c r="A286" s="108" t="s">
        <v>14</v>
      </c>
      <c r="B286">
        <v>49909.999999999993</v>
      </c>
      <c r="C286">
        <v>57039.999999999993</v>
      </c>
      <c r="D286">
        <v>64169.999999999993</v>
      </c>
      <c r="E286">
        <v>71185</v>
      </c>
      <c r="F286">
        <v>76935</v>
      </c>
      <c r="G286">
        <v>82685</v>
      </c>
      <c r="H286">
        <v>88320</v>
      </c>
      <c r="I286">
        <v>94070</v>
      </c>
    </row>
    <row r="287" spans="1:11" x14ac:dyDescent="0.3">
      <c r="A287" s="108" t="s">
        <v>717</v>
      </c>
      <c r="B287">
        <v>58419.999999999993</v>
      </c>
      <c r="C287">
        <v>66700</v>
      </c>
      <c r="D287">
        <v>75095</v>
      </c>
      <c r="E287">
        <v>83375</v>
      </c>
      <c r="F287">
        <v>90045</v>
      </c>
      <c r="G287">
        <v>96714.999999999985</v>
      </c>
      <c r="H287">
        <v>103384.99999999999</v>
      </c>
      <c r="I287">
        <v>110054.99999999999</v>
      </c>
    </row>
    <row r="288" spans="1:11" x14ac:dyDescent="0.3">
      <c r="A288" s="108" t="s">
        <v>1037</v>
      </c>
      <c r="B288">
        <v>49909.999999999993</v>
      </c>
      <c r="C288">
        <v>57039.999999999993</v>
      </c>
      <c r="D288">
        <v>64169.999999999993</v>
      </c>
      <c r="E288">
        <v>71185</v>
      </c>
      <c r="F288">
        <v>76935</v>
      </c>
      <c r="G288">
        <v>82685</v>
      </c>
      <c r="H288">
        <v>88320</v>
      </c>
      <c r="I288">
        <v>94070</v>
      </c>
    </row>
    <row r="289" spans="1:9" x14ac:dyDescent="0.3">
      <c r="A289" s="108" t="s">
        <v>20</v>
      </c>
      <c r="B289">
        <v>67390</v>
      </c>
      <c r="C289">
        <v>76935</v>
      </c>
      <c r="D289">
        <v>86595</v>
      </c>
      <c r="E289">
        <v>96139.999999999985</v>
      </c>
      <c r="F289">
        <v>103844.99999999999</v>
      </c>
      <c r="G289">
        <v>111549.99999999999</v>
      </c>
      <c r="H289">
        <v>119254.99999999999</v>
      </c>
      <c r="I289">
        <v>126959.99999999999</v>
      </c>
    </row>
    <row r="290" spans="1:9" x14ac:dyDescent="0.3">
      <c r="A290" s="108" t="s">
        <v>1038</v>
      </c>
      <c r="B290">
        <v>76015</v>
      </c>
      <c r="C290">
        <v>86825</v>
      </c>
      <c r="D290">
        <v>97634.999999999985</v>
      </c>
      <c r="E290">
        <v>108444.99999999999</v>
      </c>
      <c r="F290">
        <v>117184.99999999999</v>
      </c>
      <c r="G290">
        <v>125809.99999999999</v>
      </c>
      <c r="H290">
        <v>134550</v>
      </c>
      <c r="I290">
        <v>143175</v>
      </c>
    </row>
    <row r="291" spans="1:9" x14ac:dyDescent="0.3">
      <c r="A291" s="108" t="s">
        <v>343</v>
      </c>
      <c r="B291">
        <v>52784.999999999993</v>
      </c>
      <c r="C291">
        <v>60259.999999999993</v>
      </c>
      <c r="D291">
        <v>67850</v>
      </c>
      <c r="E291">
        <v>75325</v>
      </c>
      <c r="F291">
        <v>81420</v>
      </c>
      <c r="G291">
        <v>87400</v>
      </c>
      <c r="H291">
        <v>93495</v>
      </c>
      <c r="I291">
        <v>99474.999999999985</v>
      </c>
    </row>
    <row r="292" spans="1:9" x14ac:dyDescent="0.3">
      <c r="A292" s="108" t="s">
        <v>1039</v>
      </c>
      <c r="B292">
        <v>48874.999999999993</v>
      </c>
      <c r="C292">
        <v>55889.999999999993</v>
      </c>
      <c r="D292">
        <v>62904.999999999993</v>
      </c>
      <c r="E292">
        <v>69805</v>
      </c>
      <c r="F292">
        <v>75440</v>
      </c>
      <c r="G292">
        <v>81075</v>
      </c>
      <c r="H292">
        <v>86595</v>
      </c>
      <c r="I292">
        <v>92230</v>
      </c>
    </row>
    <row r="293" spans="1:9" x14ac:dyDescent="0.3">
      <c r="A293" s="108" t="s">
        <v>1040</v>
      </c>
      <c r="B293">
        <v>48874.999999999993</v>
      </c>
      <c r="C293">
        <v>55889.999999999993</v>
      </c>
      <c r="D293">
        <v>62904.999999999993</v>
      </c>
      <c r="E293">
        <v>69805</v>
      </c>
      <c r="F293">
        <v>75440</v>
      </c>
      <c r="G293">
        <v>81075</v>
      </c>
      <c r="H293">
        <v>86595</v>
      </c>
      <c r="I293">
        <v>92230</v>
      </c>
    </row>
    <row r="294" spans="1:9" x14ac:dyDescent="0.3">
      <c r="A294" s="108" t="s">
        <v>525</v>
      </c>
      <c r="B294">
        <v>67390</v>
      </c>
      <c r="C294">
        <v>76935</v>
      </c>
      <c r="D294">
        <v>86595</v>
      </c>
      <c r="E294">
        <v>96139.999999999985</v>
      </c>
      <c r="F294">
        <v>103844.99999999999</v>
      </c>
      <c r="G294">
        <v>111549.99999999999</v>
      </c>
      <c r="H294">
        <v>119254.99999999999</v>
      </c>
      <c r="I294">
        <v>126959.99999999999</v>
      </c>
    </row>
    <row r="295" spans="1:9" x14ac:dyDescent="0.3">
      <c r="A295" s="108" t="s">
        <v>1041</v>
      </c>
      <c r="B295">
        <v>62329.999999999993</v>
      </c>
      <c r="C295">
        <v>71185</v>
      </c>
      <c r="D295">
        <v>80040</v>
      </c>
      <c r="E295">
        <v>88895</v>
      </c>
      <c r="F295">
        <v>96024.999999999985</v>
      </c>
      <c r="G295">
        <v>103154.99999999999</v>
      </c>
      <c r="H295">
        <v>110284.99999999999</v>
      </c>
      <c r="I295">
        <v>117414.99999999999</v>
      </c>
    </row>
    <row r="296" spans="1:9" x14ac:dyDescent="0.3">
      <c r="A296" s="108" t="s">
        <v>1042</v>
      </c>
      <c r="B296">
        <v>60144.999999999993</v>
      </c>
      <c r="C296">
        <v>68655</v>
      </c>
      <c r="D296">
        <v>77280</v>
      </c>
      <c r="E296">
        <v>85790</v>
      </c>
      <c r="F296">
        <v>92690</v>
      </c>
      <c r="G296">
        <v>99589.999999999985</v>
      </c>
      <c r="H296">
        <v>106489.99999999999</v>
      </c>
      <c r="I296">
        <v>113274.99999999999</v>
      </c>
    </row>
    <row r="297" spans="1:9" x14ac:dyDescent="0.3">
      <c r="A297" s="108" t="s">
        <v>32</v>
      </c>
      <c r="B297">
        <v>49794.999999999993</v>
      </c>
      <c r="C297">
        <v>56924.999999999993</v>
      </c>
      <c r="D297">
        <v>64054.999999999993</v>
      </c>
      <c r="E297">
        <v>71070</v>
      </c>
      <c r="F297">
        <v>76820</v>
      </c>
      <c r="G297">
        <v>82455</v>
      </c>
      <c r="H297">
        <v>88205</v>
      </c>
      <c r="I297">
        <v>93840</v>
      </c>
    </row>
    <row r="298" spans="1:9" x14ac:dyDescent="0.3">
      <c r="A298" s="108" t="s">
        <v>1043</v>
      </c>
      <c r="B298">
        <v>65434.999999999993</v>
      </c>
      <c r="C298">
        <v>74750</v>
      </c>
      <c r="D298">
        <v>84065</v>
      </c>
      <c r="E298">
        <v>93380</v>
      </c>
      <c r="F298">
        <v>100854.99999999999</v>
      </c>
      <c r="G298">
        <v>108329.99999999999</v>
      </c>
      <c r="H298">
        <v>115804.99999999999</v>
      </c>
      <c r="I298">
        <v>123279.99999999999</v>
      </c>
    </row>
    <row r="299" spans="1:9" x14ac:dyDescent="0.3">
      <c r="A299" s="108" t="s">
        <v>1044</v>
      </c>
      <c r="B299">
        <v>66010</v>
      </c>
      <c r="C299">
        <v>75440</v>
      </c>
      <c r="D299">
        <v>84870</v>
      </c>
      <c r="E299">
        <v>94185</v>
      </c>
      <c r="F299">
        <v>101774.99999999999</v>
      </c>
      <c r="G299">
        <v>109364.99999999999</v>
      </c>
      <c r="H299">
        <v>116839.99999999999</v>
      </c>
      <c r="I299">
        <v>124429.99999999999</v>
      </c>
    </row>
    <row r="300" spans="1:9" x14ac:dyDescent="0.3">
      <c r="A300" s="108" t="s">
        <v>1045</v>
      </c>
      <c r="B300">
        <v>48874.999999999993</v>
      </c>
      <c r="C300">
        <v>55889.999999999993</v>
      </c>
      <c r="D300">
        <v>62904.999999999993</v>
      </c>
      <c r="E300">
        <v>69805</v>
      </c>
      <c r="F300">
        <v>75440</v>
      </c>
      <c r="G300">
        <v>81075</v>
      </c>
      <c r="H300">
        <v>86595</v>
      </c>
      <c r="I300">
        <v>92230</v>
      </c>
    </row>
    <row r="301" spans="1:9" x14ac:dyDescent="0.3">
      <c r="A301" s="108" t="s">
        <v>1046</v>
      </c>
      <c r="B301">
        <v>49679.999999999993</v>
      </c>
      <c r="C301">
        <v>56694.999999999993</v>
      </c>
      <c r="D301">
        <v>63824.999999999993</v>
      </c>
      <c r="E301">
        <v>70840</v>
      </c>
      <c r="F301">
        <v>76590</v>
      </c>
      <c r="G301">
        <v>82225</v>
      </c>
      <c r="H301">
        <v>87860</v>
      </c>
      <c r="I301">
        <v>93610</v>
      </c>
    </row>
    <row r="302" spans="1:9" x14ac:dyDescent="0.3">
      <c r="A302" s="108" t="s">
        <v>4</v>
      </c>
      <c r="B302">
        <v>48874.999999999993</v>
      </c>
      <c r="C302">
        <v>55889.999999999993</v>
      </c>
      <c r="D302">
        <v>62904.999999999993</v>
      </c>
      <c r="E302">
        <v>69805</v>
      </c>
      <c r="F302">
        <v>75440</v>
      </c>
      <c r="G302">
        <v>81075</v>
      </c>
      <c r="H302">
        <v>86595</v>
      </c>
      <c r="I302">
        <v>92230</v>
      </c>
    </row>
    <row r="303" spans="1:9" x14ac:dyDescent="0.3">
      <c r="A303" s="108" t="s">
        <v>1047</v>
      </c>
      <c r="B303">
        <v>48874.999999999993</v>
      </c>
      <c r="C303">
        <v>55889.999999999993</v>
      </c>
      <c r="D303">
        <v>62904.999999999993</v>
      </c>
      <c r="E303">
        <v>69805</v>
      </c>
      <c r="F303">
        <v>75440</v>
      </c>
      <c r="G303">
        <v>81075</v>
      </c>
      <c r="H303">
        <v>86595</v>
      </c>
      <c r="I303">
        <v>92230</v>
      </c>
    </row>
    <row r="304" spans="1:9" x14ac:dyDescent="0.3">
      <c r="A304" s="108" t="s">
        <v>1048</v>
      </c>
      <c r="B304">
        <v>48874.999999999993</v>
      </c>
      <c r="C304">
        <v>55889.999999999993</v>
      </c>
      <c r="D304">
        <v>62904.999999999993</v>
      </c>
      <c r="E304">
        <v>69805</v>
      </c>
      <c r="F304">
        <v>75440</v>
      </c>
      <c r="G304">
        <v>81075</v>
      </c>
      <c r="H304">
        <v>86595</v>
      </c>
      <c r="I304">
        <v>92230</v>
      </c>
    </row>
    <row r="305" spans="1:9" x14ac:dyDescent="0.3">
      <c r="A305" s="108" t="s">
        <v>1049</v>
      </c>
      <c r="B305">
        <v>66125</v>
      </c>
      <c r="C305">
        <v>75555</v>
      </c>
      <c r="D305">
        <v>84985</v>
      </c>
      <c r="E305">
        <v>94414.999999999985</v>
      </c>
      <c r="F305">
        <v>102004.99999999999</v>
      </c>
      <c r="G305">
        <v>109594.99999999999</v>
      </c>
      <c r="H305">
        <v>117184.99999999999</v>
      </c>
      <c r="I305">
        <v>124659.99999999999</v>
      </c>
    </row>
    <row r="306" spans="1:9" x14ac:dyDescent="0.3">
      <c r="A306" s="108" t="s">
        <v>1050</v>
      </c>
      <c r="B306">
        <v>49909.999999999993</v>
      </c>
      <c r="C306">
        <v>57039.999999999993</v>
      </c>
      <c r="D306">
        <v>64169.999999999993</v>
      </c>
      <c r="E306">
        <v>71185</v>
      </c>
      <c r="F306">
        <v>76935</v>
      </c>
      <c r="G306">
        <v>82685</v>
      </c>
      <c r="H306">
        <v>88320</v>
      </c>
      <c r="I306">
        <v>94070</v>
      </c>
    </row>
    <row r="307" spans="1:9" x14ac:dyDescent="0.3">
      <c r="A307" s="108" t="s">
        <v>1051</v>
      </c>
      <c r="B307">
        <v>66125</v>
      </c>
      <c r="C307">
        <v>75555</v>
      </c>
      <c r="D307">
        <v>84985</v>
      </c>
      <c r="E307">
        <v>94414.999999999985</v>
      </c>
      <c r="F307">
        <v>102004.99999999999</v>
      </c>
      <c r="G307">
        <v>109594.99999999999</v>
      </c>
      <c r="H307">
        <v>117184.99999999999</v>
      </c>
      <c r="I307">
        <v>124659.99999999999</v>
      </c>
    </row>
    <row r="308" spans="1:9" x14ac:dyDescent="0.3">
      <c r="A308" s="108" t="s">
        <v>850</v>
      </c>
      <c r="B308">
        <v>48874.999999999993</v>
      </c>
      <c r="C308">
        <v>55889.999999999993</v>
      </c>
      <c r="D308">
        <v>62904.999999999993</v>
      </c>
      <c r="E308">
        <v>69805</v>
      </c>
      <c r="F308">
        <v>75440</v>
      </c>
      <c r="G308">
        <v>81075</v>
      </c>
      <c r="H308">
        <v>86595</v>
      </c>
      <c r="I308">
        <v>92230</v>
      </c>
    </row>
    <row r="309" spans="1:9" x14ac:dyDescent="0.3">
      <c r="A309" s="108" t="s">
        <v>1052</v>
      </c>
      <c r="B309">
        <v>64399.999999999993</v>
      </c>
      <c r="C309">
        <v>73600</v>
      </c>
      <c r="D309">
        <v>82800</v>
      </c>
      <c r="E309">
        <v>91885</v>
      </c>
      <c r="F309">
        <v>99244.999999999985</v>
      </c>
      <c r="G309">
        <v>106604.99999999999</v>
      </c>
      <c r="H309">
        <v>113964.99999999999</v>
      </c>
      <c r="I309">
        <v>121324.99999999999</v>
      </c>
    </row>
    <row r="310" spans="1:9" x14ac:dyDescent="0.3">
      <c r="A310" s="108" t="s">
        <v>42</v>
      </c>
      <c r="B310">
        <v>48874.999999999993</v>
      </c>
      <c r="C310">
        <v>55889.999999999993</v>
      </c>
      <c r="D310">
        <v>62904.999999999993</v>
      </c>
      <c r="E310">
        <v>69805</v>
      </c>
      <c r="F310">
        <v>75440</v>
      </c>
      <c r="G310">
        <v>81075</v>
      </c>
      <c r="H310">
        <v>86595</v>
      </c>
      <c r="I310">
        <v>92230</v>
      </c>
    </row>
    <row r="311" spans="1:9" x14ac:dyDescent="0.3">
      <c r="A311" s="108" t="s">
        <v>44</v>
      </c>
      <c r="B311">
        <v>65434.999999999993</v>
      </c>
      <c r="C311">
        <v>74750</v>
      </c>
      <c r="D311">
        <v>84065</v>
      </c>
      <c r="E311">
        <v>93380</v>
      </c>
      <c r="F311">
        <v>100854.99999999999</v>
      </c>
      <c r="G311">
        <v>108329.99999999999</v>
      </c>
      <c r="H311">
        <v>115804.99999999999</v>
      </c>
      <c r="I311">
        <v>123279.99999999999</v>
      </c>
    </row>
    <row r="312" spans="1:9" x14ac:dyDescent="0.3">
      <c r="A312" s="108" t="s">
        <v>358</v>
      </c>
      <c r="B312">
        <v>51404.999999999993</v>
      </c>
      <c r="C312">
        <v>58764.999999999993</v>
      </c>
      <c r="D312">
        <v>66125</v>
      </c>
      <c r="E312">
        <v>73370</v>
      </c>
      <c r="F312">
        <v>79350</v>
      </c>
      <c r="G312">
        <v>85215</v>
      </c>
      <c r="H312">
        <v>91080</v>
      </c>
      <c r="I312">
        <v>96944.999999999985</v>
      </c>
    </row>
    <row r="313" spans="1:9" x14ac:dyDescent="0.3">
      <c r="A313" s="108" t="s">
        <v>53</v>
      </c>
      <c r="B313">
        <v>66815</v>
      </c>
      <c r="C313">
        <v>76360</v>
      </c>
      <c r="D313">
        <v>85905</v>
      </c>
      <c r="E313">
        <v>95334.999999999985</v>
      </c>
      <c r="F313">
        <v>103039.99999999999</v>
      </c>
      <c r="G313">
        <v>110629.99999999999</v>
      </c>
      <c r="H313">
        <v>118219.99999999999</v>
      </c>
      <c r="I313">
        <v>125924.99999999999</v>
      </c>
    </row>
    <row r="314" spans="1:9" x14ac:dyDescent="0.3">
      <c r="A314" s="108" t="s">
        <v>55</v>
      </c>
      <c r="B314">
        <v>64744.999999999993</v>
      </c>
      <c r="C314">
        <v>74060</v>
      </c>
      <c r="D314">
        <v>83260</v>
      </c>
      <c r="E314">
        <v>92460</v>
      </c>
      <c r="F314">
        <v>99934.999999999985</v>
      </c>
      <c r="G314">
        <v>107294.99999999999</v>
      </c>
      <c r="H314">
        <v>114654.99999999999</v>
      </c>
      <c r="I314">
        <v>122129.99999999999</v>
      </c>
    </row>
    <row r="315" spans="1:9" x14ac:dyDescent="0.3">
      <c r="A315" s="108" t="s">
        <v>584</v>
      </c>
      <c r="B315">
        <v>65434.999999999993</v>
      </c>
      <c r="C315">
        <v>74750</v>
      </c>
      <c r="D315">
        <v>84065</v>
      </c>
      <c r="E315">
        <v>93380</v>
      </c>
      <c r="F315">
        <v>100854.99999999999</v>
      </c>
      <c r="G315">
        <v>108329.99999999999</v>
      </c>
      <c r="H315">
        <v>115804.99999999999</v>
      </c>
      <c r="I315">
        <v>123279.99999999999</v>
      </c>
    </row>
    <row r="316" spans="1:9" x14ac:dyDescent="0.3">
      <c r="A316" s="108" t="s">
        <v>1053</v>
      </c>
      <c r="B316">
        <v>48874.999999999993</v>
      </c>
      <c r="C316">
        <v>55889.999999999993</v>
      </c>
      <c r="D316">
        <v>62904.999999999993</v>
      </c>
      <c r="E316">
        <v>69805</v>
      </c>
      <c r="F316">
        <v>75440</v>
      </c>
      <c r="G316">
        <v>81075</v>
      </c>
      <c r="H316">
        <v>86595</v>
      </c>
      <c r="I316">
        <v>92230</v>
      </c>
    </row>
    <row r="317" spans="1:9" x14ac:dyDescent="0.3">
      <c r="A317" s="108" t="s">
        <v>585</v>
      </c>
      <c r="B317">
        <v>48874.999999999993</v>
      </c>
      <c r="C317">
        <v>55889.999999999993</v>
      </c>
      <c r="D317">
        <v>62904.999999999993</v>
      </c>
      <c r="E317">
        <v>69805</v>
      </c>
      <c r="F317">
        <v>75440</v>
      </c>
      <c r="G317">
        <v>81075</v>
      </c>
      <c r="H317">
        <v>86595</v>
      </c>
      <c r="I317">
        <v>92230</v>
      </c>
    </row>
    <row r="318" spans="1:9" x14ac:dyDescent="0.3">
      <c r="A318" s="108" t="s">
        <v>60</v>
      </c>
      <c r="B318">
        <v>48874.999999999993</v>
      </c>
      <c r="C318">
        <v>55889.999999999993</v>
      </c>
      <c r="D318">
        <v>62904.999999999993</v>
      </c>
      <c r="E318">
        <v>69805</v>
      </c>
      <c r="F318">
        <v>75440</v>
      </c>
      <c r="G318">
        <v>81075</v>
      </c>
      <c r="H318">
        <v>86595</v>
      </c>
      <c r="I318">
        <v>92230</v>
      </c>
    </row>
    <row r="319" spans="1:9" x14ac:dyDescent="0.3">
      <c r="A319" s="108" t="s">
        <v>1054</v>
      </c>
      <c r="B319">
        <v>69575</v>
      </c>
      <c r="C319">
        <v>79465</v>
      </c>
      <c r="D319">
        <v>89355</v>
      </c>
      <c r="E319">
        <v>99244.999999999985</v>
      </c>
      <c r="F319">
        <v>107294.99999999999</v>
      </c>
      <c r="G319">
        <v>115229.99999999999</v>
      </c>
      <c r="H319">
        <v>123164.99999999999</v>
      </c>
      <c r="I319">
        <v>131100</v>
      </c>
    </row>
    <row r="320" spans="1:9" x14ac:dyDescent="0.3">
      <c r="A320" s="108" t="s">
        <v>61</v>
      </c>
      <c r="B320">
        <v>50139.999999999993</v>
      </c>
      <c r="C320">
        <v>57269.999999999993</v>
      </c>
      <c r="D320">
        <v>64399.999999999993</v>
      </c>
      <c r="E320">
        <v>71530</v>
      </c>
      <c r="F320">
        <v>77280</v>
      </c>
      <c r="G320">
        <v>83030</v>
      </c>
      <c r="H320">
        <v>88780</v>
      </c>
      <c r="I320">
        <v>94529.999999999985</v>
      </c>
    </row>
    <row r="321" spans="1:9" x14ac:dyDescent="0.3">
      <c r="A321" s="108" t="s">
        <v>126</v>
      </c>
      <c r="B321">
        <v>64399.999999999993</v>
      </c>
      <c r="C321">
        <v>73600</v>
      </c>
      <c r="D321">
        <v>82800</v>
      </c>
      <c r="E321">
        <v>92000</v>
      </c>
      <c r="F321">
        <v>99359.999999999985</v>
      </c>
      <c r="G321">
        <v>106719.99999999999</v>
      </c>
      <c r="H321">
        <v>114079.99999999999</v>
      </c>
      <c r="I321">
        <v>121439.99999999999</v>
      </c>
    </row>
    <row r="322" spans="1:9" x14ac:dyDescent="0.3">
      <c r="A322" s="108" t="s">
        <v>1055</v>
      </c>
      <c r="B322">
        <v>78545</v>
      </c>
      <c r="C322">
        <v>89700</v>
      </c>
      <c r="D322">
        <v>100969.99999999999</v>
      </c>
      <c r="E322">
        <v>112124.99999999999</v>
      </c>
      <c r="F322">
        <v>121094.99999999999</v>
      </c>
      <c r="G322">
        <v>130064.99999999999</v>
      </c>
      <c r="H322">
        <v>139035</v>
      </c>
      <c r="I322">
        <v>148005</v>
      </c>
    </row>
    <row r="323" spans="1:9" x14ac:dyDescent="0.3">
      <c r="A323" s="108" t="s">
        <v>70</v>
      </c>
      <c r="B323">
        <v>82570</v>
      </c>
      <c r="C323">
        <v>94299.999999999985</v>
      </c>
      <c r="D323">
        <v>106144.99999999999</v>
      </c>
      <c r="E323">
        <v>117874.99999999999</v>
      </c>
      <c r="F323">
        <v>127304.99999999999</v>
      </c>
      <c r="G323">
        <v>136735</v>
      </c>
      <c r="H323">
        <v>146165</v>
      </c>
      <c r="I323">
        <v>155595</v>
      </c>
    </row>
    <row r="324" spans="1:9" x14ac:dyDescent="0.3">
      <c r="A324" s="108" t="s">
        <v>1056</v>
      </c>
      <c r="B324">
        <v>67390</v>
      </c>
      <c r="C324">
        <v>76935</v>
      </c>
      <c r="D324">
        <v>86595</v>
      </c>
      <c r="E324">
        <v>96139.999999999985</v>
      </c>
      <c r="F324">
        <v>103844.99999999999</v>
      </c>
      <c r="G324">
        <v>111549.99999999999</v>
      </c>
      <c r="H324">
        <v>119254.99999999999</v>
      </c>
      <c r="I324">
        <v>126959.99999999999</v>
      </c>
    </row>
    <row r="325" spans="1:9" x14ac:dyDescent="0.3">
      <c r="A325" s="108" t="s">
        <v>1057</v>
      </c>
      <c r="B325">
        <v>70840</v>
      </c>
      <c r="C325">
        <v>80960</v>
      </c>
      <c r="D325">
        <v>91080</v>
      </c>
      <c r="E325">
        <v>101084.99999999999</v>
      </c>
      <c r="F325">
        <v>109249.99999999999</v>
      </c>
      <c r="G325">
        <v>117299.99999999999</v>
      </c>
      <c r="H325">
        <v>125349.99999999999</v>
      </c>
      <c r="I325">
        <v>133515</v>
      </c>
    </row>
    <row r="326" spans="1:9" x14ac:dyDescent="0.3">
      <c r="A326" s="108" t="s">
        <v>1058</v>
      </c>
      <c r="B326">
        <v>48874.999999999993</v>
      </c>
      <c r="C326">
        <v>55889.999999999993</v>
      </c>
      <c r="D326">
        <v>62904.999999999993</v>
      </c>
      <c r="E326">
        <v>69805</v>
      </c>
      <c r="F326">
        <v>75440</v>
      </c>
      <c r="G326">
        <v>81075</v>
      </c>
      <c r="H326">
        <v>86595</v>
      </c>
      <c r="I326">
        <v>92230</v>
      </c>
    </row>
    <row r="327" spans="1:9" x14ac:dyDescent="0.3">
      <c r="A327" s="108" t="s">
        <v>131</v>
      </c>
      <c r="B327">
        <v>66815</v>
      </c>
      <c r="C327">
        <v>76360</v>
      </c>
      <c r="D327">
        <v>85905</v>
      </c>
      <c r="E327">
        <v>95334.999999999985</v>
      </c>
      <c r="F327">
        <v>103039.99999999999</v>
      </c>
      <c r="G327">
        <v>110629.99999999999</v>
      </c>
      <c r="H327">
        <v>118219.99999999999</v>
      </c>
      <c r="I327">
        <v>125924.99999999999</v>
      </c>
    </row>
    <row r="328" spans="1:9" x14ac:dyDescent="0.3">
      <c r="A328" s="108" t="s">
        <v>209</v>
      </c>
      <c r="B328">
        <v>66815</v>
      </c>
      <c r="C328">
        <v>76360</v>
      </c>
      <c r="D328">
        <v>85905</v>
      </c>
      <c r="E328">
        <v>95334.999999999985</v>
      </c>
      <c r="F328">
        <v>103039.99999999999</v>
      </c>
      <c r="G328">
        <v>110629.99999999999</v>
      </c>
      <c r="H328">
        <v>118219.99999999999</v>
      </c>
      <c r="I328">
        <v>125924.99999999999</v>
      </c>
    </row>
    <row r="329" spans="1:9" x14ac:dyDescent="0.3">
      <c r="A329" s="108" t="s">
        <v>1059</v>
      </c>
      <c r="B329">
        <v>74060</v>
      </c>
      <c r="C329">
        <v>84640</v>
      </c>
      <c r="D329">
        <v>95219.999999999985</v>
      </c>
      <c r="E329">
        <v>105799.99999999999</v>
      </c>
      <c r="F329">
        <v>114309.99999999999</v>
      </c>
      <c r="G329">
        <v>122819.99999999999</v>
      </c>
      <c r="H329">
        <v>131215</v>
      </c>
      <c r="I329">
        <v>139725</v>
      </c>
    </row>
    <row r="330" spans="1:9" x14ac:dyDescent="0.3">
      <c r="A330" s="108" t="s">
        <v>1060</v>
      </c>
      <c r="B330">
        <v>66125</v>
      </c>
      <c r="C330">
        <v>75555</v>
      </c>
      <c r="D330">
        <v>84985</v>
      </c>
      <c r="E330">
        <v>94414.999999999985</v>
      </c>
      <c r="F330">
        <v>102004.99999999999</v>
      </c>
      <c r="G330">
        <v>109594.99999999999</v>
      </c>
      <c r="H330">
        <v>117184.99999999999</v>
      </c>
      <c r="I330">
        <v>124659.99999999999</v>
      </c>
    </row>
    <row r="331" spans="1:9" x14ac:dyDescent="0.3">
      <c r="A331" s="108" t="s">
        <v>1061</v>
      </c>
      <c r="B331">
        <v>66125</v>
      </c>
      <c r="C331">
        <v>75555</v>
      </c>
      <c r="D331">
        <v>84985</v>
      </c>
      <c r="E331">
        <v>94414.999999999985</v>
      </c>
      <c r="F331">
        <v>102004.99999999999</v>
      </c>
      <c r="G331">
        <v>109594.99999999999</v>
      </c>
      <c r="H331">
        <v>117184.99999999999</v>
      </c>
      <c r="I331">
        <v>124659.99999999999</v>
      </c>
    </row>
    <row r="332" spans="1:9" x14ac:dyDescent="0.3">
      <c r="A332" s="108" t="s">
        <v>370</v>
      </c>
      <c r="B332">
        <v>54394.999999999993</v>
      </c>
      <c r="C332">
        <v>62099.999999999993</v>
      </c>
      <c r="D332">
        <v>69920</v>
      </c>
      <c r="E332">
        <v>77625</v>
      </c>
      <c r="F332">
        <v>83835</v>
      </c>
      <c r="G332">
        <v>90045</v>
      </c>
      <c r="H332">
        <v>96254.999999999985</v>
      </c>
      <c r="I332">
        <v>102464.99999999999</v>
      </c>
    </row>
    <row r="333" spans="1:9" x14ac:dyDescent="0.3">
      <c r="A333" s="108" t="s">
        <v>81</v>
      </c>
      <c r="B333">
        <v>48874.999999999993</v>
      </c>
      <c r="C333">
        <v>55889.999999999993</v>
      </c>
      <c r="D333">
        <v>62904.999999999993</v>
      </c>
      <c r="E333">
        <v>69805</v>
      </c>
      <c r="F333">
        <v>75440</v>
      </c>
      <c r="G333">
        <v>81075</v>
      </c>
      <c r="H333">
        <v>86595</v>
      </c>
      <c r="I333">
        <v>92230</v>
      </c>
    </row>
    <row r="334" spans="1:9" x14ac:dyDescent="0.3">
      <c r="A334" s="108" t="s">
        <v>1062</v>
      </c>
      <c r="B334">
        <v>67390</v>
      </c>
      <c r="C334">
        <v>76935</v>
      </c>
      <c r="D334">
        <v>86595</v>
      </c>
      <c r="E334">
        <v>96139.999999999985</v>
      </c>
      <c r="F334">
        <v>103844.99999999999</v>
      </c>
      <c r="G334">
        <v>111549.99999999999</v>
      </c>
      <c r="H334">
        <v>119254.99999999999</v>
      </c>
      <c r="I334">
        <v>126959.99999999999</v>
      </c>
    </row>
    <row r="335" spans="1:9" x14ac:dyDescent="0.3">
      <c r="A335" s="108" t="s">
        <v>1063</v>
      </c>
      <c r="B335">
        <v>64399.999999999993</v>
      </c>
      <c r="C335">
        <v>73600</v>
      </c>
      <c r="D335">
        <v>82800</v>
      </c>
      <c r="E335">
        <v>92000</v>
      </c>
      <c r="F335">
        <v>99359.999999999985</v>
      </c>
      <c r="G335">
        <v>106719.99999999999</v>
      </c>
      <c r="H335">
        <v>114079.99999999999</v>
      </c>
      <c r="I335">
        <v>121439.99999999999</v>
      </c>
    </row>
    <row r="336" spans="1:9" x14ac:dyDescent="0.3">
      <c r="A336" s="108" t="s">
        <v>1064</v>
      </c>
      <c r="B336">
        <v>62329.999999999993</v>
      </c>
      <c r="C336">
        <v>71185</v>
      </c>
      <c r="D336">
        <v>80040</v>
      </c>
      <c r="E336">
        <v>88895</v>
      </c>
      <c r="F336">
        <v>96024.999999999985</v>
      </c>
      <c r="G336">
        <v>103154.99999999999</v>
      </c>
      <c r="H336">
        <v>110284.99999999999</v>
      </c>
      <c r="I336">
        <v>117414.99999999999</v>
      </c>
    </row>
    <row r="337" spans="1:11" x14ac:dyDescent="0.3">
      <c r="A337" s="108" t="s">
        <v>1065</v>
      </c>
      <c r="B337">
        <v>69575</v>
      </c>
      <c r="C337">
        <v>79465</v>
      </c>
      <c r="D337">
        <v>89355</v>
      </c>
      <c r="E337">
        <v>99244.999999999985</v>
      </c>
      <c r="F337">
        <v>107294.99999999999</v>
      </c>
      <c r="G337">
        <v>115229.99999999999</v>
      </c>
      <c r="H337">
        <v>123164.99999999999</v>
      </c>
      <c r="I337">
        <v>131100</v>
      </c>
    </row>
    <row r="338" spans="1:11" x14ac:dyDescent="0.3">
      <c r="A338" s="108" t="s">
        <v>1066</v>
      </c>
      <c r="B338">
        <v>66815</v>
      </c>
      <c r="C338">
        <v>76360</v>
      </c>
      <c r="D338">
        <v>85905</v>
      </c>
      <c r="E338">
        <v>95334.999999999985</v>
      </c>
      <c r="F338">
        <v>103039.99999999999</v>
      </c>
      <c r="G338">
        <v>110629.99999999999</v>
      </c>
      <c r="H338">
        <v>118219.99999999999</v>
      </c>
      <c r="I338">
        <v>125924.99999999999</v>
      </c>
    </row>
    <row r="339" spans="1:11" x14ac:dyDescent="0.3">
      <c r="A339" s="108" t="s">
        <v>1067</v>
      </c>
      <c r="B339">
        <v>60719.999999999993</v>
      </c>
      <c r="C339">
        <v>69345</v>
      </c>
      <c r="D339">
        <v>77970</v>
      </c>
      <c r="E339">
        <v>86595</v>
      </c>
      <c r="F339">
        <v>93610</v>
      </c>
      <c r="G339">
        <v>100509.99999999999</v>
      </c>
      <c r="H339">
        <v>107409.99999999999</v>
      </c>
      <c r="I339">
        <v>114309.99999999999</v>
      </c>
    </row>
    <row r="340" spans="1:11" x14ac:dyDescent="0.3">
      <c r="A340" s="108" t="s">
        <v>1068</v>
      </c>
      <c r="B340">
        <v>48874.999999999993</v>
      </c>
      <c r="C340">
        <v>55889.999999999993</v>
      </c>
      <c r="D340">
        <v>62904.999999999993</v>
      </c>
      <c r="E340">
        <v>69805</v>
      </c>
      <c r="F340">
        <v>75440</v>
      </c>
      <c r="G340">
        <v>81075</v>
      </c>
      <c r="H340">
        <v>86595</v>
      </c>
      <c r="I340">
        <v>92230</v>
      </c>
    </row>
    <row r="341" spans="1:11" x14ac:dyDescent="0.3">
      <c r="A341" s="108" t="s">
        <v>323</v>
      </c>
      <c r="B341">
        <v>48874.999999999993</v>
      </c>
      <c r="C341">
        <v>55889.999999999993</v>
      </c>
      <c r="D341">
        <v>62904.999999999993</v>
      </c>
      <c r="E341">
        <v>69805</v>
      </c>
      <c r="F341">
        <v>75440</v>
      </c>
      <c r="G341">
        <v>81075</v>
      </c>
      <c r="H341">
        <v>86595</v>
      </c>
      <c r="I341">
        <v>92230</v>
      </c>
    </row>
    <row r="342" spans="1:11" x14ac:dyDescent="0.3">
      <c r="A342" s="108" t="s">
        <v>94</v>
      </c>
      <c r="B342">
        <v>48874.999999999993</v>
      </c>
      <c r="C342">
        <v>55889.999999999993</v>
      </c>
      <c r="D342">
        <v>62904.999999999993</v>
      </c>
      <c r="E342">
        <v>69805</v>
      </c>
      <c r="F342">
        <v>75440</v>
      </c>
      <c r="G342">
        <v>81075</v>
      </c>
      <c r="H342">
        <v>86595</v>
      </c>
      <c r="I342">
        <v>92230</v>
      </c>
    </row>
    <row r="343" spans="1:11" x14ac:dyDescent="0.3">
      <c r="A343" s="108" t="s">
        <v>1069</v>
      </c>
      <c r="B343">
        <v>58879.999999999993</v>
      </c>
      <c r="C343">
        <v>67275</v>
      </c>
      <c r="D343">
        <v>75670</v>
      </c>
      <c r="E343">
        <v>84065</v>
      </c>
      <c r="F343">
        <v>90850</v>
      </c>
      <c r="G343">
        <v>97519.999999999985</v>
      </c>
      <c r="H343">
        <v>104304.99999999999</v>
      </c>
      <c r="I343">
        <v>110974.99999999999</v>
      </c>
    </row>
    <row r="344" spans="1:11" x14ac:dyDescent="0.3">
      <c r="A344" s="108" t="s">
        <v>1070</v>
      </c>
      <c r="B344">
        <v>63479.999999999993</v>
      </c>
      <c r="C344">
        <v>72565</v>
      </c>
      <c r="D344">
        <v>81650</v>
      </c>
      <c r="E344">
        <v>90620</v>
      </c>
      <c r="F344">
        <v>97979.999999999985</v>
      </c>
      <c r="G344">
        <v>105224.99999999999</v>
      </c>
      <c r="H344">
        <v>112469.99999999999</v>
      </c>
      <c r="I344">
        <v>119714.99999999999</v>
      </c>
    </row>
    <row r="345" spans="1:11" x14ac:dyDescent="0.3">
      <c r="A345" s="108" t="s">
        <v>1071</v>
      </c>
      <c r="B345">
        <v>62674.999999999993</v>
      </c>
      <c r="C345">
        <v>71645</v>
      </c>
      <c r="D345">
        <v>80615</v>
      </c>
      <c r="E345">
        <v>89470</v>
      </c>
      <c r="F345">
        <v>96714.999999999985</v>
      </c>
      <c r="G345">
        <v>103844.99999999999</v>
      </c>
      <c r="H345">
        <v>110974.99999999999</v>
      </c>
      <c r="I345">
        <v>118104.99999999999</v>
      </c>
    </row>
    <row r="346" spans="1:11" x14ac:dyDescent="0.3">
      <c r="A346" s="108" t="s">
        <v>98</v>
      </c>
      <c r="B346">
        <v>48874.999999999993</v>
      </c>
      <c r="C346">
        <v>55889.999999999993</v>
      </c>
      <c r="D346">
        <v>62904.999999999993</v>
      </c>
      <c r="E346">
        <v>69805</v>
      </c>
      <c r="F346">
        <v>75440</v>
      </c>
      <c r="G346">
        <v>81075</v>
      </c>
      <c r="H346">
        <v>86595</v>
      </c>
      <c r="I346">
        <v>92230</v>
      </c>
    </row>
    <row r="347" spans="1:11" x14ac:dyDescent="0.3">
      <c r="A347" s="108" t="s">
        <v>1148</v>
      </c>
      <c r="B347">
        <v>49449.999999999993</v>
      </c>
      <c r="C347">
        <v>56579.999999999993</v>
      </c>
      <c r="D347">
        <v>63594.999999999993</v>
      </c>
      <c r="E347">
        <v>70610</v>
      </c>
      <c r="F347">
        <v>76360</v>
      </c>
      <c r="G347">
        <v>81995</v>
      </c>
      <c r="H347">
        <v>87630</v>
      </c>
      <c r="I347">
        <v>93265</v>
      </c>
      <c r="K347" s="106" t="s">
        <v>1833</v>
      </c>
    </row>
    <row r="348" spans="1:11" x14ac:dyDescent="0.3">
      <c r="A348" s="108" t="s">
        <v>1149</v>
      </c>
      <c r="B348">
        <v>49449.999999999993</v>
      </c>
      <c r="C348">
        <v>56579.999999999993</v>
      </c>
      <c r="D348">
        <v>63594.999999999993</v>
      </c>
      <c r="E348">
        <v>70610</v>
      </c>
      <c r="F348">
        <v>76360</v>
      </c>
      <c r="G348">
        <v>81995</v>
      </c>
      <c r="H348">
        <v>87630</v>
      </c>
      <c r="I348">
        <v>93265</v>
      </c>
    </row>
    <row r="349" spans="1:11" x14ac:dyDescent="0.3">
      <c r="A349" s="108" t="s">
        <v>1150</v>
      </c>
      <c r="B349">
        <v>49449.999999999993</v>
      </c>
      <c r="C349">
        <v>56579.999999999993</v>
      </c>
      <c r="D349">
        <v>63594.999999999993</v>
      </c>
      <c r="E349">
        <v>70610</v>
      </c>
      <c r="F349">
        <v>76360</v>
      </c>
      <c r="G349">
        <v>81995</v>
      </c>
      <c r="H349">
        <v>87630</v>
      </c>
      <c r="I349">
        <v>93265</v>
      </c>
    </row>
    <row r="350" spans="1:11" x14ac:dyDescent="0.3">
      <c r="A350" s="108" t="s">
        <v>1033</v>
      </c>
      <c r="B350">
        <v>50254.999999999993</v>
      </c>
      <c r="C350">
        <v>57384.999999999993</v>
      </c>
      <c r="D350">
        <v>64514.999999999993</v>
      </c>
      <c r="E350">
        <v>71645</v>
      </c>
      <c r="F350">
        <v>77395</v>
      </c>
      <c r="G350">
        <v>83145</v>
      </c>
      <c r="H350">
        <v>88895</v>
      </c>
      <c r="I350">
        <v>94644.999999999985</v>
      </c>
    </row>
    <row r="351" spans="1:11" x14ac:dyDescent="0.3">
      <c r="A351" s="108" t="s">
        <v>1122</v>
      </c>
      <c r="B351">
        <v>51059.999999999993</v>
      </c>
      <c r="C351">
        <v>58304.999999999993</v>
      </c>
      <c r="D351">
        <v>65550</v>
      </c>
      <c r="E351">
        <v>72795</v>
      </c>
      <c r="F351">
        <v>78660</v>
      </c>
      <c r="G351">
        <v>84525</v>
      </c>
      <c r="H351">
        <v>90275</v>
      </c>
      <c r="I351">
        <v>96139.999999999985</v>
      </c>
    </row>
    <row r="352" spans="1:11" x14ac:dyDescent="0.3">
      <c r="A352" s="108" t="s">
        <v>1151</v>
      </c>
      <c r="B352">
        <v>51059.999999999993</v>
      </c>
      <c r="C352">
        <v>58304.999999999993</v>
      </c>
      <c r="D352">
        <v>65550</v>
      </c>
      <c r="E352">
        <v>72795</v>
      </c>
      <c r="F352">
        <v>78660</v>
      </c>
      <c r="G352">
        <v>84525</v>
      </c>
      <c r="H352">
        <v>90275</v>
      </c>
      <c r="I352">
        <v>96139.999999999985</v>
      </c>
    </row>
    <row r="353" spans="1:9" x14ac:dyDescent="0.3">
      <c r="A353" s="108" t="s">
        <v>1152</v>
      </c>
      <c r="B353">
        <v>77625</v>
      </c>
      <c r="C353">
        <v>88780</v>
      </c>
      <c r="D353">
        <v>99819.999999999985</v>
      </c>
      <c r="E353">
        <v>110859.99999999999</v>
      </c>
      <c r="F353">
        <v>119829.99999999999</v>
      </c>
      <c r="G353">
        <v>128684.99999999999</v>
      </c>
      <c r="H353">
        <v>137540</v>
      </c>
      <c r="I353">
        <v>146395</v>
      </c>
    </row>
    <row r="354" spans="1:9" x14ac:dyDescent="0.3">
      <c r="A354" s="108" t="s">
        <v>1153</v>
      </c>
      <c r="B354">
        <v>77625</v>
      </c>
      <c r="C354">
        <v>88780</v>
      </c>
      <c r="D354">
        <v>99819.999999999985</v>
      </c>
      <c r="E354">
        <v>110859.99999999999</v>
      </c>
      <c r="F354">
        <v>119829.99999999999</v>
      </c>
      <c r="G354">
        <v>128684.99999999999</v>
      </c>
      <c r="H354">
        <v>137540</v>
      </c>
      <c r="I354">
        <v>146395</v>
      </c>
    </row>
    <row r="355" spans="1:9" x14ac:dyDescent="0.3">
      <c r="A355" s="108" t="s">
        <v>1154</v>
      </c>
      <c r="B355">
        <v>49449.999999999993</v>
      </c>
      <c r="C355">
        <v>56579.999999999993</v>
      </c>
      <c r="D355">
        <v>63594.999999999993</v>
      </c>
      <c r="E355">
        <v>70610</v>
      </c>
      <c r="F355">
        <v>76360</v>
      </c>
      <c r="G355">
        <v>81995</v>
      </c>
      <c r="H355">
        <v>87630</v>
      </c>
      <c r="I355">
        <v>93265</v>
      </c>
    </row>
    <row r="356" spans="1:9" x14ac:dyDescent="0.3">
      <c r="A356" s="108" t="s">
        <v>162</v>
      </c>
      <c r="B356">
        <v>49449.999999999993</v>
      </c>
      <c r="C356">
        <v>56579.999999999993</v>
      </c>
      <c r="D356">
        <v>63594.999999999993</v>
      </c>
      <c r="E356">
        <v>70610</v>
      </c>
      <c r="F356">
        <v>76360</v>
      </c>
      <c r="G356">
        <v>81995</v>
      </c>
      <c r="H356">
        <v>87630</v>
      </c>
      <c r="I356">
        <v>93265</v>
      </c>
    </row>
    <row r="357" spans="1:9" x14ac:dyDescent="0.3">
      <c r="A357" s="108" t="s">
        <v>1124</v>
      </c>
      <c r="B357">
        <v>51059.999999999993</v>
      </c>
      <c r="C357">
        <v>58419.999999999993</v>
      </c>
      <c r="D357">
        <v>65665</v>
      </c>
      <c r="E357">
        <v>72910</v>
      </c>
      <c r="F357">
        <v>78775</v>
      </c>
      <c r="G357">
        <v>84640</v>
      </c>
      <c r="H357">
        <v>90505</v>
      </c>
      <c r="I357">
        <v>96254.999999999985</v>
      </c>
    </row>
    <row r="358" spans="1:9" x14ac:dyDescent="0.3">
      <c r="A358" s="108" t="s">
        <v>1155</v>
      </c>
      <c r="B358">
        <v>50254.999999999993</v>
      </c>
      <c r="C358">
        <v>57499.999999999993</v>
      </c>
      <c r="D358">
        <v>64629.999999999993</v>
      </c>
      <c r="E358">
        <v>71760</v>
      </c>
      <c r="F358">
        <v>77510</v>
      </c>
      <c r="G358">
        <v>83260</v>
      </c>
      <c r="H358">
        <v>89010</v>
      </c>
      <c r="I358">
        <v>94759.999999999985</v>
      </c>
    </row>
    <row r="359" spans="1:9" x14ac:dyDescent="0.3">
      <c r="A359" s="108" t="s">
        <v>1156</v>
      </c>
      <c r="B359">
        <v>59224.999999999993</v>
      </c>
      <c r="C359">
        <v>67620</v>
      </c>
      <c r="D359">
        <v>76130</v>
      </c>
      <c r="E359">
        <v>84525</v>
      </c>
      <c r="F359">
        <v>91310</v>
      </c>
      <c r="G359">
        <v>98094.999999999985</v>
      </c>
      <c r="H359">
        <v>104879.99999999999</v>
      </c>
      <c r="I359">
        <v>111664.99999999999</v>
      </c>
    </row>
    <row r="360" spans="1:9" x14ac:dyDescent="0.3">
      <c r="A360" s="108" t="s">
        <v>489</v>
      </c>
      <c r="B360">
        <v>51634.999999999993</v>
      </c>
      <c r="C360">
        <v>58994.999999999993</v>
      </c>
      <c r="D360">
        <v>66355</v>
      </c>
      <c r="E360">
        <v>73715</v>
      </c>
      <c r="F360">
        <v>79695</v>
      </c>
      <c r="G360">
        <v>85560</v>
      </c>
      <c r="H360">
        <v>91425</v>
      </c>
      <c r="I360">
        <v>97404.999999999985</v>
      </c>
    </row>
    <row r="361" spans="1:9" x14ac:dyDescent="0.3">
      <c r="A361" s="108" t="s">
        <v>1157</v>
      </c>
      <c r="B361">
        <v>67160</v>
      </c>
      <c r="C361">
        <v>76820</v>
      </c>
      <c r="D361">
        <v>86365</v>
      </c>
      <c r="E361">
        <v>95909.999999999985</v>
      </c>
      <c r="F361">
        <v>103614.99999999999</v>
      </c>
      <c r="G361">
        <v>111319.99999999999</v>
      </c>
      <c r="H361">
        <v>119024.99999999999</v>
      </c>
      <c r="I361">
        <v>126614.99999999999</v>
      </c>
    </row>
    <row r="362" spans="1:9" x14ac:dyDescent="0.3">
      <c r="A362" s="108" t="s">
        <v>1158</v>
      </c>
      <c r="B362">
        <v>50139.999999999993</v>
      </c>
      <c r="C362">
        <v>57269.999999999993</v>
      </c>
      <c r="D362">
        <v>64399.999999999993</v>
      </c>
      <c r="E362">
        <v>71530</v>
      </c>
      <c r="F362">
        <v>77280</v>
      </c>
      <c r="G362">
        <v>83030</v>
      </c>
      <c r="H362">
        <v>88780</v>
      </c>
      <c r="I362">
        <v>94529.999999999985</v>
      </c>
    </row>
    <row r="363" spans="1:9" x14ac:dyDescent="0.3">
      <c r="A363" s="108" t="s">
        <v>879</v>
      </c>
      <c r="B363">
        <v>59684.999999999993</v>
      </c>
      <c r="C363">
        <v>68195</v>
      </c>
      <c r="D363">
        <v>76705</v>
      </c>
      <c r="E363">
        <v>85215</v>
      </c>
      <c r="F363">
        <v>92115</v>
      </c>
      <c r="G363">
        <v>98899.999999999985</v>
      </c>
      <c r="H363">
        <v>105684.99999999999</v>
      </c>
      <c r="I363">
        <v>112584.99999999999</v>
      </c>
    </row>
    <row r="364" spans="1:9" x14ac:dyDescent="0.3">
      <c r="A364" s="108" t="s">
        <v>1159</v>
      </c>
      <c r="B364">
        <v>49449.999999999993</v>
      </c>
      <c r="C364">
        <v>56579.999999999993</v>
      </c>
      <c r="D364">
        <v>63594.999999999993</v>
      </c>
      <c r="E364">
        <v>70610</v>
      </c>
      <c r="F364">
        <v>76360</v>
      </c>
      <c r="G364">
        <v>81995</v>
      </c>
      <c r="H364">
        <v>87630</v>
      </c>
      <c r="I364">
        <v>93265</v>
      </c>
    </row>
    <row r="365" spans="1:9" x14ac:dyDescent="0.3">
      <c r="A365" s="108" t="s">
        <v>14</v>
      </c>
      <c r="B365">
        <v>49449.999999999993</v>
      </c>
      <c r="C365">
        <v>56579.999999999993</v>
      </c>
      <c r="D365">
        <v>63594.999999999993</v>
      </c>
      <c r="E365">
        <v>70610</v>
      </c>
      <c r="F365">
        <v>76360</v>
      </c>
      <c r="G365">
        <v>81995</v>
      </c>
      <c r="H365">
        <v>87630</v>
      </c>
      <c r="I365">
        <v>93265</v>
      </c>
    </row>
    <row r="366" spans="1:9" x14ac:dyDescent="0.3">
      <c r="A366" s="108" t="s">
        <v>881</v>
      </c>
      <c r="B366">
        <v>56119.999999999993</v>
      </c>
      <c r="C366">
        <v>64169.999999999993</v>
      </c>
      <c r="D366">
        <v>72220</v>
      </c>
      <c r="E366">
        <v>80155</v>
      </c>
      <c r="F366">
        <v>86595</v>
      </c>
      <c r="G366">
        <v>93035</v>
      </c>
      <c r="H366">
        <v>99474.999999999985</v>
      </c>
      <c r="I366">
        <v>105914.99999999999</v>
      </c>
    </row>
    <row r="367" spans="1:9" x14ac:dyDescent="0.3">
      <c r="A367" s="108" t="s">
        <v>1160</v>
      </c>
      <c r="B367">
        <v>49449.999999999993</v>
      </c>
      <c r="C367">
        <v>56579.999999999993</v>
      </c>
      <c r="D367">
        <v>63594.999999999993</v>
      </c>
      <c r="E367">
        <v>70610</v>
      </c>
      <c r="F367">
        <v>76360</v>
      </c>
      <c r="G367">
        <v>81995</v>
      </c>
      <c r="H367">
        <v>87630</v>
      </c>
      <c r="I367">
        <v>93265</v>
      </c>
    </row>
    <row r="368" spans="1:9" x14ac:dyDescent="0.3">
      <c r="A368" s="108" t="s">
        <v>15</v>
      </c>
      <c r="B368">
        <v>77625</v>
      </c>
      <c r="C368">
        <v>88780</v>
      </c>
      <c r="D368">
        <v>99819.999999999985</v>
      </c>
      <c r="E368">
        <v>110859.99999999999</v>
      </c>
      <c r="F368">
        <v>119829.99999999999</v>
      </c>
      <c r="G368">
        <v>128684.99999999999</v>
      </c>
      <c r="H368">
        <v>137540</v>
      </c>
      <c r="I368">
        <v>146395</v>
      </c>
    </row>
    <row r="369" spans="1:9" x14ac:dyDescent="0.3">
      <c r="A369" s="108" t="s">
        <v>1161</v>
      </c>
      <c r="B369">
        <v>60604.999999999993</v>
      </c>
      <c r="C369">
        <v>69230</v>
      </c>
      <c r="D369">
        <v>77855</v>
      </c>
      <c r="E369">
        <v>86480</v>
      </c>
      <c r="F369">
        <v>93495</v>
      </c>
      <c r="G369">
        <v>100394.99999999999</v>
      </c>
      <c r="H369">
        <v>107294.99999999999</v>
      </c>
      <c r="I369">
        <v>114194.99999999999</v>
      </c>
    </row>
    <row r="370" spans="1:9" x14ac:dyDescent="0.3">
      <c r="A370" s="108" t="s">
        <v>1162</v>
      </c>
      <c r="B370">
        <v>49449.999999999993</v>
      </c>
      <c r="C370">
        <v>56579.999999999993</v>
      </c>
      <c r="D370">
        <v>63594.999999999993</v>
      </c>
      <c r="E370">
        <v>70610</v>
      </c>
      <c r="F370">
        <v>76360</v>
      </c>
      <c r="G370">
        <v>81995</v>
      </c>
      <c r="H370">
        <v>87630</v>
      </c>
      <c r="I370">
        <v>93265</v>
      </c>
    </row>
    <row r="371" spans="1:9" x14ac:dyDescent="0.3">
      <c r="A371" s="108" t="s">
        <v>885</v>
      </c>
      <c r="B371">
        <v>67160</v>
      </c>
      <c r="C371">
        <v>76820</v>
      </c>
      <c r="D371">
        <v>86365</v>
      </c>
      <c r="E371">
        <v>95909.999999999985</v>
      </c>
      <c r="F371">
        <v>103614.99999999999</v>
      </c>
      <c r="G371">
        <v>111319.99999999999</v>
      </c>
      <c r="H371">
        <v>119024.99999999999</v>
      </c>
      <c r="I371">
        <v>126614.99999999999</v>
      </c>
    </row>
    <row r="372" spans="1:9" x14ac:dyDescent="0.3">
      <c r="A372" s="108" t="s">
        <v>1163</v>
      </c>
      <c r="B372">
        <v>54969.999999999993</v>
      </c>
      <c r="C372">
        <v>62789.999999999993</v>
      </c>
      <c r="D372">
        <v>70610</v>
      </c>
      <c r="E372">
        <v>78430</v>
      </c>
      <c r="F372">
        <v>84755</v>
      </c>
      <c r="G372">
        <v>91080</v>
      </c>
      <c r="H372">
        <v>97289.999999999985</v>
      </c>
      <c r="I372">
        <v>103614.99999999999</v>
      </c>
    </row>
    <row r="373" spans="1:9" x14ac:dyDescent="0.3">
      <c r="A373" s="108" t="s">
        <v>1164</v>
      </c>
      <c r="B373">
        <v>49449.999999999993</v>
      </c>
      <c r="C373">
        <v>56579.999999999993</v>
      </c>
      <c r="D373">
        <v>63594.999999999993</v>
      </c>
      <c r="E373">
        <v>70610</v>
      </c>
      <c r="F373">
        <v>76360</v>
      </c>
      <c r="G373">
        <v>81995</v>
      </c>
      <c r="H373">
        <v>87630</v>
      </c>
      <c r="I373">
        <v>93265</v>
      </c>
    </row>
    <row r="374" spans="1:9" x14ac:dyDescent="0.3">
      <c r="A374" s="108" t="s">
        <v>498</v>
      </c>
      <c r="B374">
        <v>77625</v>
      </c>
      <c r="C374">
        <v>88780</v>
      </c>
      <c r="D374">
        <v>99819.999999999985</v>
      </c>
      <c r="E374">
        <v>110859.99999999999</v>
      </c>
      <c r="F374">
        <v>119829.99999999999</v>
      </c>
      <c r="G374">
        <v>128684.99999999999</v>
      </c>
      <c r="H374">
        <v>137540</v>
      </c>
      <c r="I374">
        <v>146395</v>
      </c>
    </row>
    <row r="375" spans="1:9" x14ac:dyDescent="0.3">
      <c r="A375" s="108" t="s">
        <v>719</v>
      </c>
      <c r="B375">
        <v>61984.999999999993</v>
      </c>
      <c r="C375">
        <v>70840</v>
      </c>
      <c r="D375">
        <v>79695</v>
      </c>
      <c r="E375">
        <v>88435</v>
      </c>
      <c r="F375">
        <v>95564.999999999985</v>
      </c>
      <c r="G375">
        <v>102694.99999999999</v>
      </c>
      <c r="H375">
        <v>109709.99999999999</v>
      </c>
      <c r="I375">
        <v>116839.99999999999</v>
      </c>
    </row>
    <row r="376" spans="1:9" x14ac:dyDescent="0.3">
      <c r="A376" s="108" t="s">
        <v>20</v>
      </c>
      <c r="B376">
        <v>49449.999999999993</v>
      </c>
      <c r="C376">
        <v>56579.999999999993</v>
      </c>
      <c r="D376">
        <v>63594.999999999993</v>
      </c>
      <c r="E376">
        <v>70610</v>
      </c>
      <c r="F376">
        <v>76360</v>
      </c>
      <c r="G376">
        <v>81995</v>
      </c>
      <c r="H376">
        <v>87630</v>
      </c>
      <c r="I376">
        <v>93265</v>
      </c>
    </row>
    <row r="377" spans="1:9" x14ac:dyDescent="0.3">
      <c r="A377" s="108" t="s">
        <v>1165</v>
      </c>
      <c r="B377">
        <v>77625</v>
      </c>
      <c r="C377">
        <v>88780</v>
      </c>
      <c r="D377">
        <v>99819.999999999985</v>
      </c>
      <c r="E377">
        <v>110859.99999999999</v>
      </c>
      <c r="F377">
        <v>119829.99999999999</v>
      </c>
      <c r="G377">
        <v>128684.99999999999</v>
      </c>
      <c r="H377">
        <v>137540</v>
      </c>
      <c r="I377">
        <v>146395</v>
      </c>
    </row>
    <row r="378" spans="1:9" x14ac:dyDescent="0.3">
      <c r="A378" s="108" t="s">
        <v>1166</v>
      </c>
      <c r="B378">
        <v>49449.999999999993</v>
      </c>
      <c r="C378">
        <v>56579.999999999993</v>
      </c>
      <c r="D378">
        <v>63594.999999999993</v>
      </c>
      <c r="E378">
        <v>70610</v>
      </c>
      <c r="F378">
        <v>76360</v>
      </c>
      <c r="G378">
        <v>81995</v>
      </c>
      <c r="H378">
        <v>87630</v>
      </c>
      <c r="I378">
        <v>93265</v>
      </c>
    </row>
    <row r="379" spans="1:9" x14ac:dyDescent="0.3">
      <c r="A379" s="108" t="s">
        <v>1167</v>
      </c>
      <c r="B379">
        <v>77625</v>
      </c>
      <c r="C379">
        <v>88780</v>
      </c>
      <c r="D379">
        <v>99819.999999999985</v>
      </c>
      <c r="E379">
        <v>110859.99999999999</v>
      </c>
      <c r="F379">
        <v>119829.99999999999</v>
      </c>
      <c r="G379">
        <v>128684.99999999999</v>
      </c>
      <c r="H379">
        <v>137540</v>
      </c>
      <c r="I379">
        <v>146395</v>
      </c>
    </row>
    <row r="380" spans="1:9" x14ac:dyDescent="0.3">
      <c r="A380" s="108" t="s">
        <v>1008</v>
      </c>
      <c r="B380">
        <v>49449.999999999993</v>
      </c>
      <c r="C380">
        <v>56579.999999999993</v>
      </c>
      <c r="D380">
        <v>63594.999999999993</v>
      </c>
      <c r="E380">
        <v>70610</v>
      </c>
      <c r="F380">
        <v>76360</v>
      </c>
      <c r="G380">
        <v>81995</v>
      </c>
      <c r="H380">
        <v>87630</v>
      </c>
      <c r="I380">
        <v>93265</v>
      </c>
    </row>
    <row r="381" spans="1:9" x14ac:dyDescent="0.3">
      <c r="A381" s="108" t="s">
        <v>1168</v>
      </c>
      <c r="B381">
        <v>49449.999999999993</v>
      </c>
      <c r="C381">
        <v>56579.999999999993</v>
      </c>
      <c r="D381">
        <v>63594.999999999993</v>
      </c>
      <c r="E381">
        <v>70610</v>
      </c>
      <c r="F381">
        <v>76360</v>
      </c>
      <c r="G381">
        <v>81995</v>
      </c>
      <c r="H381">
        <v>87630</v>
      </c>
      <c r="I381">
        <v>93265</v>
      </c>
    </row>
    <row r="382" spans="1:9" x14ac:dyDescent="0.3">
      <c r="A382" s="108" t="s">
        <v>343</v>
      </c>
      <c r="B382">
        <v>59684.999999999993</v>
      </c>
      <c r="C382">
        <v>68195</v>
      </c>
      <c r="D382">
        <v>76705</v>
      </c>
      <c r="E382">
        <v>85215</v>
      </c>
      <c r="F382">
        <v>92115</v>
      </c>
      <c r="G382">
        <v>98899.999999999985</v>
      </c>
      <c r="H382">
        <v>105684.99999999999</v>
      </c>
      <c r="I382">
        <v>112584.99999999999</v>
      </c>
    </row>
    <row r="383" spans="1:9" x14ac:dyDescent="0.3">
      <c r="A383" s="108" t="s">
        <v>23</v>
      </c>
      <c r="B383">
        <v>49449.999999999993</v>
      </c>
      <c r="C383">
        <v>56579.999999999993</v>
      </c>
      <c r="D383">
        <v>63594.999999999993</v>
      </c>
      <c r="E383">
        <v>70610</v>
      </c>
      <c r="F383">
        <v>76360</v>
      </c>
      <c r="G383">
        <v>81995</v>
      </c>
      <c r="H383">
        <v>87630</v>
      </c>
      <c r="I383">
        <v>93265</v>
      </c>
    </row>
    <row r="384" spans="1:9" x14ac:dyDescent="0.3">
      <c r="A384" s="108" t="s">
        <v>1169</v>
      </c>
      <c r="B384">
        <v>77625</v>
      </c>
      <c r="C384">
        <v>88780</v>
      </c>
      <c r="D384">
        <v>99819.999999999985</v>
      </c>
      <c r="E384">
        <v>110859.99999999999</v>
      </c>
      <c r="F384">
        <v>119829.99999999999</v>
      </c>
      <c r="G384">
        <v>128684.99999999999</v>
      </c>
      <c r="H384">
        <v>137540</v>
      </c>
      <c r="I384">
        <v>146395</v>
      </c>
    </row>
    <row r="385" spans="1:11" x14ac:dyDescent="0.3">
      <c r="A385" s="108" t="s">
        <v>24</v>
      </c>
      <c r="B385">
        <v>51059.999999999993</v>
      </c>
      <c r="C385">
        <v>58419.999999999993</v>
      </c>
      <c r="D385">
        <v>65665</v>
      </c>
      <c r="E385">
        <v>72910</v>
      </c>
      <c r="F385">
        <v>78775</v>
      </c>
      <c r="G385">
        <v>84640</v>
      </c>
      <c r="H385">
        <v>90505</v>
      </c>
      <c r="I385">
        <v>96254.999999999985</v>
      </c>
    </row>
    <row r="386" spans="1:11" x14ac:dyDescent="0.3">
      <c r="A386" s="108" t="s">
        <v>1170</v>
      </c>
      <c r="B386">
        <v>49449.999999999993</v>
      </c>
      <c r="C386">
        <v>56579.999999999993</v>
      </c>
      <c r="D386">
        <v>63594.999999999993</v>
      </c>
      <c r="E386">
        <v>70610</v>
      </c>
      <c r="F386">
        <v>76360</v>
      </c>
      <c r="G386">
        <v>81995</v>
      </c>
      <c r="H386">
        <v>87630</v>
      </c>
      <c r="I386">
        <v>93265</v>
      </c>
    </row>
    <row r="387" spans="1:11" x14ac:dyDescent="0.3">
      <c r="A387" s="108" t="s">
        <v>1171</v>
      </c>
      <c r="B387">
        <v>60604.999999999993</v>
      </c>
      <c r="C387">
        <v>69230</v>
      </c>
      <c r="D387">
        <v>77855</v>
      </c>
      <c r="E387">
        <v>86480</v>
      </c>
      <c r="F387">
        <v>93495</v>
      </c>
      <c r="G387">
        <v>100394.99999999999</v>
      </c>
      <c r="H387">
        <v>107294.99999999999</v>
      </c>
      <c r="I387">
        <v>114194.99999999999</v>
      </c>
    </row>
    <row r="388" spans="1:11" x14ac:dyDescent="0.3">
      <c r="A388" s="108" t="s">
        <v>518</v>
      </c>
      <c r="B388">
        <v>77625</v>
      </c>
      <c r="C388">
        <v>88780</v>
      </c>
      <c r="D388">
        <v>99819.999999999985</v>
      </c>
      <c r="E388">
        <v>110859.99999999999</v>
      </c>
      <c r="F388">
        <v>119829.99999999999</v>
      </c>
      <c r="G388">
        <v>128684.99999999999</v>
      </c>
      <c r="H388">
        <v>137540</v>
      </c>
      <c r="I388">
        <v>146395</v>
      </c>
    </row>
    <row r="389" spans="1:11" x14ac:dyDescent="0.3">
      <c r="A389" s="108" t="s">
        <v>111</v>
      </c>
      <c r="B389">
        <v>49449.999999999993</v>
      </c>
      <c r="C389">
        <v>56579.999999999993</v>
      </c>
      <c r="D389">
        <v>63594.999999999993</v>
      </c>
      <c r="E389">
        <v>70610</v>
      </c>
      <c r="F389">
        <v>76360</v>
      </c>
      <c r="G389">
        <v>81995</v>
      </c>
      <c r="H389">
        <v>87630</v>
      </c>
      <c r="I389">
        <v>93265</v>
      </c>
    </row>
    <row r="390" spans="1:11" x14ac:dyDescent="0.3">
      <c r="A390" s="108" t="s">
        <v>334</v>
      </c>
      <c r="B390">
        <v>77625</v>
      </c>
      <c r="C390">
        <v>88780</v>
      </c>
      <c r="D390">
        <v>99819.999999999985</v>
      </c>
      <c r="E390">
        <v>110859.99999999999</v>
      </c>
      <c r="F390">
        <v>119829.99999999999</v>
      </c>
      <c r="G390">
        <v>128684.99999999999</v>
      </c>
      <c r="H390">
        <v>137540</v>
      </c>
      <c r="I390">
        <v>146395</v>
      </c>
    </row>
    <row r="391" spans="1:11" x14ac:dyDescent="0.3">
      <c r="A391" s="108" t="s">
        <v>345</v>
      </c>
      <c r="B391">
        <v>49449.999999999993</v>
      </c>
      <c r="C391">
        <v>56579.999999999993</v>
      </c>
      <c r="D391">
        <v>63594.999999999993</v>
      </c>
      <c r="E391">
        <v>70610</v>
      </c>
      <c r="F391">
        <v>76360</v>
      </c>
      <c r="G391">
        <v>81995</v>
      </c>
      <c r="H391">
        <v>87630</v>
      </c>
      <c r="I391">
        <v>93265</v>
      </c>
    </row>
    <row r="392" spans="1:11" x14ac:dyDescent="0.3">
      <c r="A392" s="108" t="s">
        <v>1172</v>
      </c>
      <c r="B392">
        <v>49449.999999999993</v>
      </c>
      <c r="C392">
        <v>56579.999999999993</v>
      </c>
      <c r="D392">
        <v>63594.999999999993</v>
      </c>
      <c r="E392">
        <v>70610</v>
      </c>
      <c r="F392">
        <v>76360</v>
      </c>
      <c r="G392">
        <v>81995</v>
      </c>
      <c r="H392">
        <v>87630</v>
      </c>
      <c r="I392">
        <v>93265</v>
      </c>
    </row>
    <row r="393" spans="1:11" x14ac:dyDescent="0.3">
      <c r="A393" s="108" t="s">
        <v>1173</v>
      </c>
      <c r="B393">
        <v>50254.999999999993</v>
      </c>
      <c r="C393">
        <v>57384.999999999993</v>
      </c>
      <c r="D393">
        <v>64514.999999999993</v>
      </c>
      <c r="E393">
        <v>71645</v>
      </c>
      <c r="F393">
        <v>77395</v>
      </c>
      <c r="G393">
        <v>83145</v>
      </c>
      <c r="H393">
        <v>88895</v>
      </c>
      <c r="I393">
        <v>94644.999999999985</v>
      </c>
    </row>
    <row r="394" spans="1:11" x14ac:dyDescent="0.3">
      <c r="A394" s="108" t="s">
        <v>27</v>
      </c>
      <c r="B394">
        <v>77625</v>
      </c>
      <c r="C394">
        <v>88780</v>
      </c>
      <c r="D394">
        <v>99819.999999999985</v>
      </c>
      <c r="E394">
        <v>110859.99999999999</v>
      </c>
      <c r="F394">
        <v>119829.99999999999</v>
      </c>
      <c r="G394">
        <v>128684.99999999999</v>
      </c>
      <c r="H394">
        <v>137540</v>
      </c>
      <c r="I394">
        <v>146395</v>
      </c>
      <c r="K394" s="101"/>
    </row>
    <row r="395" spans="1:11" x14ac:dyDescent="0.3">
      <c r="A395" s="108" t="s">
        <v>1174</v>
      </c>
      <c r="B395">
        <v>49449.999999999993</v>
      </c>
      <c r="C395">
        <v>56579.999999999993</v>
      </c>
      <c r="D395">
        <v>63594.999999999993</v>
      </c>
      <c r="E395">
        <v>70610</v>
      </c>
      <c r="F395">
        <v>76360</v>
      </c>
      <c r="G395">
        <v>81995</v>
      </c>
      <c r="H395">
        <v>87630</v>
      </c>
      <c r="I395">
        <v>93265</v>
      </c>
    </row>
    <row r="396" spans="1:11" x14ac:dyDescent="0.3">
      <c r="A396" s="108" t="s">
        <v>1175</v>
      </c>
      <c r="B396">
        <v>51634.999999999993</v>
      </c>
      <c r="C396">
        <v>58994.999999999993</v>
      </c>
      <c r="D396">
        <v>66355</v>
      </c>
      <c r="E396">
        <v>73715</v>
      </c>
      <c r="F396">
        <v>79695</v>
      </c>
      <c r="G396">
        <v>85560</v>
      </c>
      <c r="H396">
        <v>91425</v>
      </c>
      <c r="I396">
        <v>97404.999999999985</v>
      </c>
    </row>
    <row r="397" spans="1:11" x14ac:dyDescent="0.3">
      <c r="A397" s="108" t="s">
        <v>29</v>
      </c>
      <c r="B397">
        <v>67160</v>
      </c>
      <c r="C397">
        <v>76820</v>
      </c>
      <c r="D397">
        <v>86365</v>
      </c>
      <c r="E397">
        <v>95909.999999999985</v>
      </c>
      <c r="F397">
        <v>103614.99999999999</v>
      </c>
      <c r="G397">
        <v>111319.99999999999</v>
      </c>
      <c r="H397">
        <v>119024.99999999999</v>
      </c>
      <c r="I397">
        <v>126614.99999999999</v>
      </c>
    </row>
    <row r="398" spans="1:11" x14ac:dyDescent="0.3">
      <c r="A398" s="108" t="s">
        <v>1089</v>
      </c>
      <c r="B398">
        <v>49449.999999999993</v>
      </c>
      <c r="C398">
        <v>56579.999999999993</v>
      </c>
      <c r="D398">
        <v>63594.999999999993</v>
      </c>
      <c r="E398">
        <v>70610</v>
      </c>
      <c r="F398">
        <v>76360</v>
      </c>
      <c r="G398">
        <v>81995</v>
      </c>
      <c r="H398">
        <v>87630</v>
      </c>
      <c r="I398">
        <v>93265</v>
      </c>
    </row>
    <row r="399" spans="1:11" x14ac:dyDescent="0.3">
      <c r="A399" s="108" t="s">
        <v>1176</v>
      </c>
      <c r="B399">
        <v>49449.999999999993</v>
      </c>
      <c r="C399">
        <v>56579.999999999993</v>
      </c>
      <c r="D399">
        <v>63594.999999999993</v>
      </c>
      <c r="E399">
        <v>70610</v>
      </c>
      <c r="F399">
        <v>76360</v>
      </c>
      <c r="G399">
        <v>81995</v>
      </c>
      <c r="H399">
        <v>87630</v>
      </c>
      <c r="I399">
        <v>93265</v>
      </c>
    </row>
    <row r="400" spans="1:11" x14ac:dyDescent="0.3">
      <c r="A400" s="108" t="s">
        <v>1177</v>
      </c>
      <c r="B400">
        <v>49449.999999999993</v>
      </c>
      <c r="C400">
        <v>56579.999999999993</v>
      </c>
      <c r="D400">
        <v>63594.999999999993</v>
      </c>
      <c r="E400">
        <v>70610</v>
      </c>
      <c r="F400">
        <v>76360</v>
      </c>
      <c r="G400">
        <v>81995</v>
      </c>
      <c r="H400">
        <v>87630</v>
      </c>
      <c r="I400">
        <v>93265</v>
      </c>
    </row>
    <row r="401" spans="1:9" x14ac:dyDescent="0.3">
      <c r="A401" s="108" t="s">
        <v>532</v>
      </c>
      <c r="B401">
        <v>54164.999999999993</v>
      </c>
      <c r="C401">
        <v>61869.999999999993</v>
      </c>
      <c r="D401">
        <v>69575</v>
      </c>
      <c r="E401">
        <v>77280</v>
      </c>
      <c r="F401">
        <v>83490</v>
      </c>
      <c r="G401">
        <v>89700</v>
      </c>
      <c r="H401">
        <v>95909.999999999985</v>
      </c>
      <c r="I401">
        <v>102119.99999999999</v>
      </c>
    </row>
    <row r="402" spans="1:9" x14ac:dyDescent="0.3">
      <c r="A402" s="108" t="s">
        <v>30</v>
      </c>
      <c r="B402">
        <v>77625</v>
      </c>
      <c r="C402">
        <v>88780</v>
      </c>
      <c r="D402">
        <v>99819.999999999985</v>
      </c>
      <c r="E402">
        <v>110859.99999999999</v>
      </c>
      <c r="F402">
        <v>119829.99999999999</v>
      </c>
      <c r="G402">
        <v>128684.99999999999</v>
      </c>
      <c r="H402">
        <v>137540</v>
      </c>
      <c r="I402">
        <v>146395</v>
      </c>
    </row>
    <row r="403" spans="1:9" x14ac:dyDescent="0.3">
      <c r="A403" s="108" t="s">
        <v>115</v>
      </c>
      <c r="B403">
        <v>50254.999999999993</v>
      </c>
      <c r="C403">
        <v>57499.999999999993</v>
      </c>
      <c r="D403">
        <v>64629.999999999993</v>
      </c>
      <c r="E403">
        <v>71760</v>
      </c>
      <c r="F403">
        <v>77510</v>
      </c>
      <c r="G403">
        <v>83260</v>
      </c>
      <c r="H403">
        <v>89010</v>
      </c>
      <c r="I403">
        <v>94759.999999999985</v>
      </c>
    </row>
    <row r="404" spans="1:9" x14ac:dyDescent="0.3">
      <c r="A404" s="108" t="s">
        <v>897</v>
      </c>
      <c r="B404">
        <v>77625</v>
      </c>
      <c r="C404">
        <v>88780</v>
      </c>
      <c r="D404">
        <v>99819.999999999985</v>
      </c>
      <c r="E404">
        <v>110859.99999999999</v>
      </c>
      <c r="F404">
        <v>119829.99999999999</v>
      </c>
      <c r="G404">
        <v>128684.99999999999</v>
      </c>
      <c r="H404">
        <v>137540</v>
      </c>
      <c r="I404">
        <v>146395</v>
      </c>
    </row>
    <row r="405" spans="1:9" x14ac:dyDescent="0.3">
      <c r="A405" s="108" t="s">
        <v>32</v>
      </c>
      <c r="B405">
        <v>49449.999999999993</v>
      </c>
      <c r="C405">
        <v>56579.999999999993</v>
      </c>
      <c r="D405">
        <v>63594.999999999993</v>
      </c>
      <c r="E405">
        <v>70610</v>
      </c>
      <c r="F405">
        <v>76360</v>
      </c>
      <c r="G405">
        <v>81995</v>
      </c>
      <c r="H405">
        <v>87630</v>
      </c>
      <c r="I405">
        <v>93265</v>
      </c>
    </row>
    <row r="406" spans="1:9" x14ac:dyDescent="0.3">
      <c r="A406" s="108" t="s">
        <v>33</v>
      </c>
      <c r="B406">
        <v>77625</v>
      </c>
      <c r="C406">
        <v>88780</v>
      </c>
      <c r="D406">
        <v>99819.999999999985</v>
      </c>
      <c r="E406">
        <v>110859.99999999999</v>
      </c>
      <c r="F406">
        <v>119829.99999999999</v>
      </c>
      <c r="G406">
        <v>128684.99999999999</v>
      </c>
      <c r="H406">
        <v>137540</v>
      </c>
      <c r="I406">
        <v>146395</v>
      </c>
    </row>
    <row r="407" spans="1:9" x14ac:dyDescent="0.3">
      <c r="A407" s="108" t="s">
        <v>1178</v>
      </c>
      <c r="B407">
        <v>54854.999999999993</v>
      </c>
      <c r="C407">
        <v>62674.999999999993</v>
      </c>
      <c r="D407">
        <v>70495</v>
      </c>
      <c r="E407">
        <v>78315</v>
      </c>
      <c r="F407">
        <v>84640</v>
      </c>
      <c r="G407">
        <v>90850</v>
      </c>
      <c r="H407">
        <v>97174.999999999985</v>
      </c>
      <c r="I407">
        <v>103384.99999999999</v>
      </c>
    </row>
    <row r="408" spans="1:9" x14ac:dyDescent="0.3">
      <c r="A408" s="108" t="s">
        <v>1179</v>
      </c>
      <c r="B408">
        <v>51059.999999999993</v>
      </c>
      <c r="C408">
        <v>58419.999999999993</v>
      </c>
      <c r="D408">
        <v>65665</v>
      </c>
      <c r="E408">
        <v>72910</v>
      </c>
      <c r="F408">
        <v>78775</v>
      </c>
      <c r="G408">
        <v>84640</v>
      </c>
      <c r="H408">
        <v>90505</v>
      </c>
      <c r="I408">
        <v>96254.999999999985</v>
      </c>
    </row>
    <row r="409" spans="1:9" x14ac:dyDescent="0.3">
      <c r="A409" s="108" t="s">
        <v>1180</v>
      </c>
      <c r="B409">
        <v>59224.999999999993</v>
      </c>
      <c r="C409">
        <v>67620</v>
      </c>
      <c r="D409">
        <v>76130</v>
      </c>
      <c r="E409">
        <v>84525</v>
      </c>
      <c r="F409">
        <v>91310</v>
      </c>
      <c r="G409">
        <v>98094.999999999985</v>
      </c>
      <c r="H409">
        <v>104879.99999999999</v>
      </c>
      <c r="I409">
        <v>111664.99999999999</v>
      </c>
    </row>
    <row r="410" spans="1:9" x14ac:dyDescent="0.3">
      <c r="A410" s="108" t="s">
        <v>1181</v>
      </c>
      <c r="B410">
        <v>49449.999999999993</v>
      </c>
      <c r="C410">
        <v>56579.999999999993</v>
      </c>
      <c r="D410">
        <v>63594.999999999993</v>
      </c>
      <c r="E410">
        <v>70610</v>
      </c>
      <c r="F410">
        <v>76360</v>
      </c>
      <c r="G410">
        <v>81995</v>
      </c>
      <c r="H410">
        <v>87630</v>
      </c>
      <c r="I410">
        <v>93265</v>
      </c>
    </row>
    <row r="411" spans="1:9" x14ac:dyDescent="0.3">
      <c r="A411" s="108" t="s">
        <v>1182</v>
      </c>
      <c r="B411">
        <v>49449.999999999993</v>
      </c>
      <c r="C411">
        <v>56579.999999999993</v>
      </c>
      <c r="D411">
        <v>63594.999999999993</v>
      </c>
      <c r="E411">
        <v>70610</v>
      </c>
      <c r="F411">
        <v>76360</v>
      </c>
      <c r="G411">
        <v>81995</v>
      </c>
      <c r="H411">
        <v>87630</v>
      </c>
      <c r="I411">
        <v>93265</v>
      </c>
    </row>
    <row r="412" spans="1:9" x14ac:dyDescent="0.3">
      <c r="A412" s="108" t="s">
        <v>35</v>
      </c>
      <c r="B412">
        <v>59109.999999999993</v>
      </c>
      <c r="C412">
        <v>67620</v>
      </c>
      <c r="D412">
        <v>76015</v>
      </c>
      <c r="E412">
        <v>84410</v>
      </c>
      <c r="F412">
        <v>91195</v>
      </c>
      <c r="G412">
        <v>97979.999999999985</v>
      </c>
      <c r="H412">
        <v>104764.99999999999</v>
      </c>
      <c r="I412">
        <v>111434.99999999999</v>
      </c>
    </row>
    <row r="413" spans="1:9" x14ac:dyDescent="0.3">
      <c r="A413" s="108" t="s">
        <v>1183</v>
      </c>
      <c r="B413">
        <v>77625</v>
      </c>
      <c r="C413">
        <v>88780</v>
      </c>
      <c r="D413">
        <v>99819.999999999985</v>
      </c>
      <c r="E413">
        <v>110859.99999999999</v>
      </c>
      <c r="F413">
        <v>119829.99999999999</v>
      </c>
      <c r="G413">
        <v>128684.99999999999</v>
      </c>
      <c r="H413">
        <v>137540</v>
      </c>
      <c r="I413">
        <v>146395</v>
      </c>
    </row>
    <row r="414" spans="1:9" x14ac:dyDescent="0.3">
      <c r="A414" s="108" t="s">
        <v>1184</v>
      </c>
      <c r="B414">
        <v>54854.999999999993</v>
      </c>
      <c r="C414">
        <v>62674.999999999993</v>
      </c>
      <c r="D414">
        <v>70495</v>
      </c>
      <c r="E414">
        <v>78315</v>
      </c>
      <c r="F414">
        <v>84640</v>
      </c>
      <c r="G414">
        <v>90850</v>
      </c>
      <c r="H414">
        <v>97174.999999999985</v>
      </c>
      <c r="I414">
        <v>103384.99999999999</v>
      </c>
    </row>
    <row r="415" spans="1:9" x14ac:dyDescent="0.3">
      <c r="A415" s="108" t="s">
        <v>550</v>
      </c>
      <c r="B415">
        <v>68195</v>
      </c>
      <c r="C415">
        <v>77970</v>
      </c>
      <c r="D415">
        <v>87745</v>
      </c>
      <c r="E415">
        <v>97404.999999999985</v>
      </c>
      <c r="F415">
        <v>105224.99999999999</v>
      </c>
      <c r="G415">
        <v>113044.99999999999</v>
      </c>
      <c r="H415">
        <v>120864.99999999999</v>
      </c>
      <c r="I415">
        <v>128684.99999999999</v>
      </c>
    </row>
    <row r="416" spans="1:9" x14ac:dyDescent="0.3">
      <c r="A416" s="108" t="s">
        <v>37</v>
      </c>
      <c r="B416">
        <v>49449.999999999993</v>
      </c>
      <c r="C416">
        <v>56579.999999999993</v>
      </c>
      <c r="D416">
        <v>63594.999999999993</v>
      </c>
      <c r="E416">
        <v>70610</v>
      </c>
      <c r="F416">
        <v>76360</v>
      </c>
      <c r="G416">
        <v>81995</v>
      </c>
      <c r="H416">
        <v>87630</v>
      </c>
      <c r="I416">
        <v>93265</v>
      </c>
    </row>
    <row r="417" spans="1:9" x14ac:dyDescent="0.3">
      <c r="A417" s="108" t="s">
        <v>1185</v>
      </c>
      <c r="B417">
        <v>52554.999999999993</v>
      </c>
      <c r="C417">
        <v>60029.999999999993</v>
      </c>
      <c r="D417">
        <v>67505</v>
      </c>
      <c r="E417">
        <v>74980</v>
      </c>
      <c r="F417">
        <v>81075</v>
      </c>
      <c r="G417">
        <v>87055</v>
      </c>
      <c r="H417">
        <v>93035</v>
      </c>
      <c r="I417">
        <v>99014.999999999985</v>
      </c>
    </row>
    <row r="418" spans="1:9" x14ac:dyDescent="0.3">
      <c r="A418" s="108" t="s">
        <v>553</v>
      </c>
      <c r="B418">
        <v>54969.999999999993</v>
      </c>
      <c r="C418">
        <v>62789.999999999993</v>
      </c>
      <c r="D418">
        <v>70610</v>
      </c>
      <c r="E418">
        <v>78430</v>
      </c>
      <c r="F418">
        <v>84755</v>
      </c>
      <c r="G418">
        <v>91080</v>
      </c>
      <c r="H418">
        <v>97289.999999999985</v>
      </c>
      <c r="I418">
        <v>103614.99999999999</v>
      </c>
    </row>
    <row r="419" spans="1:9" x14ac:dyDescent="0.3">
      <c r="A419" s="108" t="s">
        <v>292</v>
      </c>
      <c r="B419">
        <v>51174.999999999993</v>
      </c>
      <c r="C419">
        <v>58419.999999999993</v>
      </c>
      <c r="D419">
        <v>65780</v>
      </c>
      <c r="E419">
        <v>73025</v>
      </c>
      <c r="F419">
        <v>78890</v>
      </c>
      <c r="G419">
        <v>84755</v>
      </c>
      <c r="H419">
        <v>90620</v>
      </c>
      <c r="I419">
        <v>96484.999999999985</v>
      </c>
    </row>
    <row r="420" spans="1:9" x14ac:dyDescent="0.3">
      <c r="A420" s="108" t="s">
        <v>1186</v>
      </c>
      <c r="B420">
        <v>77625</v>
      </c>
      <c r="C420">
        <v>88780</v>
      </c>
      <c r="D420">
        <v>99819.999999999985</v>
      </c>
      <c r="E420">
        <v>110859.99999999999</v>
      </c>
      <c r="F420">
        <v>119829.99999999999</v>
      </c>
      <c r="G420">
        <v>128684.99999999999</v>
      </c>
      <c r="H420">
        <v>137540</v>
      </c>
      <c r="I420">
        <v>146395</v>
      </c>
    </row>
    <row r="421" spans="1:9" x14ac:dyDescent="0.3">
      <c r="A421" s="108" t="s">
        <v>40</v>
      </c>
      <c r="B421">
        <v>77625</v>
      </c>
      <c r="C421">
        <v>88780</v>
      </c>
      <c r="D421">
        <v>99819.999999999985</v>
      </c>
      <c r="E421">
        <v>110859.99999999999</v>
      </c>
      <c r="F421">
        <v>119829.99999999999</v>
      </c>
      <c r="G421">
        <v>128684.99999999999</v>
      </c>
      <c r="H421">
        <v>137540</v>
      </c>
      <c r="I421">
        <v>146395</v>
      </c>
    </row>
    <row r="422" spans="1:9" x14ac:dyDescent="0.3">
      <c r="A422" s="108" t="s">
        <v>562</v>
      </c>
      <c r="B422">
        <v>66355</v>
      </c>
      <c r="C422">
        <v>75785</v>
      </c>
      <c r="D422">
        <v>85215</v>
      </c>
      <c r="E422">
        <v>94644.999999999985</v>
      </c>
      <c r="F422">
        <v>102234.99999999999</v>
      </c>
      <c r="G422">
        <v>109824.99999999999</v>
      </c>
      <c r="H422">
        <v>117414.99999999999</v>
      </c>
      <c r="I422">
        <v>125004.99999999999</v>
      </c>
    </row>
    <row r="423" spans="1:9" x14ac:dyDescent="0.3">
      <c r="A423" s="108" t="s">
        <v>1187</v>
      </c>
      <c r="B423">
        <v>49449.999999999993</v>
      </c>
      <c r="C423">
        <v>56579.999999999993</v>
      </c>
      <c r="D423">
        <v>63594.999999999993</v>
      </c>
      <c r="E423">
        <v>70610</v>
      </c>
      <c r="F423">
        <v>76360</v>
      </c>
      <c r="G423">
        <v>81995</v>
      </c>
      <c r="H423">
        <v>87630</v>
      </c>
      <c r="I423">
        <v>93265</v>
      </c>
    </row>
    <row r="424" spans="1:9" x14ac:dyDescent="0.3">
      <c r="A424" s="108" t="s">
        <v>42</v>
      </c>
      <c r="B424">
        <v>68310</v>
      </c>
      <c r="C424">
        <v>78085</v>
      </c>
      <c r="D424">
        <v>87860</v>
      </c>
      <c r="E424">
        <v>97519.999999999985</v>
      </c>
      <c r="F424">
        <v>105339.99999999999</v>
      </c>
      <c r="G424">
        <v>113159.99999999999</v>
      </c>
      <c r="H424">
        <v>120979.99999999999</v>
      </c>
      <c r="I424">
        <v>128799.99999999999</v>
      </c>
    </row>
    <row r="425" spans="1:9" x14ac:dyDescent="0.3">
      <c r="A425" s="108" t="s">
        <v>43</v>
      </c>
      <c r="B425">
        <v>77625</v>
      </c>
      <c r="C425">
        <v>88780</v>
      </c>
      <c r="D425">
        <v>99819.999999999985</v>
      </c>
      <c r="E425">
        <v>110859.99999999999</v>
      </c>
      <c r="F425">
        <v>119829.99999999999</v>
      </c>
      <c r="G425">
        <v>128684.99999999999</v>
      </c>
      <c r="H425">
        <v>137540</v>
      </c>
      <c r="I425">
        <v>146395</v>
      </c>
    </row>
    <row r="426" spans="1:9" x14ac:dyDescent="0.3">
      <c r="A426" s="108" t="s">
        <v>568</v>
      </c>
      <c r="B426">
        <v>49449.999999999993</v>
      </c>
      <c r="C426">
        <v>56579.999999999993</v>
      </c>
      <c r="D426">
        <v>63594.999999999993</v>
      </c>
      <c r="E426">
        <v>70610</v>
      </c>
      <c r="F426">
        <v>76360</v>
      </c>
      <c r="G426">
        <v>81995</v>
      </c>
      <c r="H426">
        <v>87630</v>
      </c>
      <c r="I426">
        <v>93265</v>
      </c>
    </row>
    <row r="427" spans="1:9" x14ac:dyDescent="0.3">
      <c r="A427" s="108" t="s">
        <v>44</v>
      </c>
      <c r="B427">
        <v>49449.999999999993</v>
      </c>
      <c r="C427">
        <v>56579.999999999993</v>
      </c>
      <c r="D427">
        <v>63594.999999999993</v>
      </c>
      <c r="E427">
        <v>70610</v>
      </c>
      <c r="F427">
        <v>76360</v>
      </c>
      <c r="G427">
        <v>81995</v>
      </c>
      <c r="H427">
        <v>87630</v>
      </c>
      <c r="I427">
        <v>93265</v>
      </c>
    </row>
    <row r="428" spans="1:9" x14ac:dyDescent="0.3">
      <c r="A428" s="108" t="s">
        <v>1188</v>
      </c>
      <c r="B428">
        <v>49449.999999999993</v>
      </c>
      <c r="C428">
        <v>56579.999999999993</v>
      </c>
      <c r="D428">
        <v>63594.999999999993</v>
      </c>
      <c r="E428">
        <v>70610</v>
      </c>
      <c r="F428">
        <v>76360</v>
      </c>
      <c r="G428">
        <v>81995</v>
      </c>
      <c r="H428">
        <v>87630</v>
      </c>
      <c r="I428">
        <v>93265</v>
      </c>
    </row>
    <row r="429" spans="1:9" x14ac:dyDescent="0.3">
      <c r="A429" s="108" t="s">
        <v>47</v>
      </c>
      <c r="B429">
        <v>49449.999999999993</v>
      </c>
      <c r="C429">
        <v>56579.999999999993</v>
      </c>
      <c r="D429">
        <v>63594.999999999993</v>
      </c>
      <c r="E429">
        <v>70610</v>
      </c>
      <c r="F429">
        <v>76360</v>
      </c>
      <c r="G429">
        <v>81995</v>
      </c>
      <c r="H429">
        <v>87630</v>
      </c>
      <c r="I429">
        <v>93265</v>
      </c>
    </row>
    <row r="430" spans="1:9" x14ac:dyDescent="0.3">
      <c r="A430" s="108" t="s">
        <v>571</v>
      </c>
      <c r="B430">
        <v>51059.999999999993</v>
      </c>
      <c r="C430">
        <v>58419.999999999993</v>
      </c>
      <c r="D430">
        <v>65665</v>
      </c>
      <c r="E430">
        <v>72910</v>
      </c>
      <c r="F430">
        <v>78775</v>
      </c>
      <c r="G430">
        <v>84640</v>
      </c>
      <c r="H430">
        <v>90505</v>
      </c>
      <c r="I430">
        <v>96254.999999999985</v>
      </c>
    </row>
    <row r="431" spans="1:9" x14ac:dyDescent="0.3">
      <c r="A431" s="108" t="s">
        <v>580</v>
      </c>
      <c r="B431">
        <v>54164.999999999993</v>
      </c>
      <c r="C431">
        <v>61869.999999999993</v>
      </c>
      <c r="D431">
        <v>69575</v>
      </c>
      <c r="E431">
        <v>77280</v>
      </c>
      <c r="F431">
        <v>83490</v>
      </c>
      <c r="G431">
        <v>89700</v>
      </c>
      <c r="H431">
        <v>95909.999999999985</v>
      </c>
      <c r="I431">
        <v>102119.99999999999</v>
      </c>
    </row>
    <row r="432" spans="1:9" x14ac:dyDescent="0.3">
      <c r="A432" s="108" t="s">
        <v>1189</v>
      </c>
      <c r="B432">
        <v>51634.999999999993</v>
      </c>
      <c r="C432">
        <v>58994.999999999993</v>
      </c>
      <c r="D432">
        <v>66355</v>
      </c>
      <c r="E432">
        <v>73715</v>
      </c>
      <c r="F432">
        <v>79695</v>
      </c>
      <c r="G432">
        <v>85560</v>
      </c>
      <c r="H432">
        <v>91425</v>
      </c>
      <c r="I432">
        <v>97404.999999999985</v>
      </c>
    </row>
    <row r="433" spans="1:9" x14ac:dyDescent="0.3">
      <c r="A433" s="108" t="s">
        <v>1190</v>
      </c>
      <c r="B433">
        <v>49449.999999999993</v>
      </c>
      <c r="C433">
        <v>56579.999999999993</v>
      </c>
      <c r="D433">
        <v>63594.999999999993</v>
      </c>
      <c r="E433">
        <v>70610</v>
      </c>
      <c r="F433">
        <v>76360</v>
      </c>
      <c r="G433">
        <v>81995</v>
      </c>
      <c r="H433">
        <v>87630</v>
      </c>
      <c r="I433">
        <v>93265</v>
      </c>
    </row>
    <row r="434" spans="1:9" x14ac:dyDescent="0.3">
      <c r="A434" s="108" t="s">
        <v>55</v>
      </c>
      <c r="B434">
        <v>50254.999999999993</v>
      </c>
      <c r="C434">
        <v>57384.999999999993</v>
      </c>
      <c r="D434">
        <v>64514.999999999993</v>
      </c>
      <c r="E434">
        <v>71645</v>
      </c>
      <c r="F434">
        <v>77395</v>
      </c>
      <c r="G434">
        <v>83145</v>
      </c>
      <c r="H434">
        <v>88895</v>
      </c>
      <c r="I434">
        <v>94644.999999999985</v>
      </c>
    </row>
    <row r="435" spans="1:9" x14ac:dyDescent="0.3">
      <c r="A435" s="108" t="s">
        <v>585</v>
      </c>
      <c r="B435">
        <v>49679.999999999993</v>
      </c>
      <c r="C435">
        <v>56809.999999999993</v>
      </c>
      <c r="D435">
        <v>63939.999999999993</v>
      </c>
      <c r="E435">
        <v>70955</v>
      </c>
      <c r="F435">
        <v>76705</v>
      </c>
      <c r="G435">
        <v>82340</v>
      </c>
      <c r="H435">
        <v>88090</v>
      </c>
      <c r="I435">
        <v>93725</v>
      </c>
    </row>
    <row r="436" spans="1:9" x14ac:dyDescent="0.3">
      <c r="A436" s="108" t="s">
        <v>303</v>
      </c>
      <c r="B436">
        <v>51749.999999999993</v>
      </c>
      <c r="C436">
        <v>59109.999999999993</v>
      </c>
      <c r="D436">
        <v>66470</v>
      </c>
      <c r="E436">
        <v>73830</v>
      </c>
      <c r="F436">
        <v>79810</v>
      </c>
      <c r="G436">
        <v>85675</v>
      </c>
      <c r="H436">
        <v>91655</v>
      </c>
      <c r="I436">
        <v>97519.999999999985</v>
      </c>
    </row>
    <row r="437" spans="1:9" x14ac:dyDescent="0.3">
      <c r="A437" s="108" t="s">
        <v>1191</v>
      </c>
      <c r="B437">
        <v>52439.999999999993</v>
      </c>
      <c r="C437">
        <v>59914.999999999993</v>
      </c>
      <c r="D437">
        <v>67390</v>
      </c>
      <c r="E437">
        <v>74865</v>
      </c>
      <c r="F437">
        <v>80960</v>
      </c>
      <c r="G437">
        <v>86940</v>
      </c>
      <c r="H437">
        <v>92920</v>
      </c>
      <c r="I437">
        <v>98899.999999999985</v>
      </c>
    </row>
    <row r="438" spans="1:9" x14ac:dyDescent="0.3">
      <c r="A438" s="108" t="s">
        <v>1139</v>
      </c>
      <c r="B438">
        <v>51634.999999999993</v>
      </c>
      <c r="C438">
        <v>58994.999999999993</v>
      </c>
      <c r="D438">
        <v>66355</v>
      </c>
      <c r="E438">
        <v>73715</v>
      </c>
      <c r="F438">
        <v>79695</v>
      </c>
      <c r="G438">
        <v>85560</v>
      </c>
      <c r="H438">
        <v>91425</v>
      </c>
      <c r="I438">
        <v>97404.999999999985</v>
      </c>
    </row>
    <row r="439" spans="1:9" x14ac:dyDescent="0.3">
      <c r="A439" s="108" t="s">
        <v>1192</v>
      </c>
      <c r="B439">
        <v>56464.999999999993</v>
      </c>
      <c r="C439">
        <v>64514.999999999993</v>
      </c>
      <c r="D439">
        <v>72565</v>
      </c>
      <c r="E439">
        <v>80615</v>
      </c>
      <c r="F439">
        <v>87170</v>
      </c>
      <c r="G439">
        <v>93610</v>
      </c>
      <c r="H439">
        <v>100049.99999999999</v>
      </c>
      <c r="I439">
        <v>106489.99999999999</v>
      </c>
    </row>
    <row r="440" spans="1:9" x14ac:dyDescent="0.3">
      <c r="A440" s="108" t="s">
        <v>1193</v>
      </c>
      <c r="B440">
        <v>59684.999999999993</v>
      </c>
      <c r="C440">
        <v>68195</v>
      </c>
      <c r="D440">
        <v>76705</v>
      </c>
      <c r="E440">
        <v>85215</v>
      </c>
      <c r="F440">
        <v>92115</v>
      </c>
      <c r="G440">
        <v>98899.999999999985</v>
      </c>
      <c r="H440">
        <v>105684.99999999999</v>
      </c>
      <c r="I440">
        <v>112584.99999999999</v>
      </c>
    </row>
    <row r="441" spans="1:9" x14ac:dyDescent="0.3">
      <c r="A441" s="108" t="s">
        <v>1194</v>
      </c>
      <c r="B441">
        <v>59224.999999999993</v>
      </c>
      <c r="C441">
        <v>67620</v>
      </c>
      <c r="D441">
        <v>76130</v>
      </c>
      <c r="E441">
        <v>84525</v>
      </c>
      <c r="F441">
        <v>91310</v>
      </c>
      <c r="G441">
        <v>98094.999999999985</v>
      </c>
      <c r="H441">
        <v>104879.99999999999</v>
      </c>
      <c r="I441">
        <v>111664.99999999999</v>
      </c>
    </row>
    <row r="442" spans="1:9" x14ac:dyDescent="0.3">
      <c r="A442" s="108" t="s">
        <v>58</v>
      </c>
      <c r="B442">
        <v>49449.999999999993</v>
      </c>
      <c r="C442">
        <v>56579.999999999993</v>
      </c>
      <c r="D442">
        <v>63594.999999999993</v>
      </c>
      <c r="E442">
        <v>70610</v>
      </c>
      <c r="F442">
        <v>76360</v>
      </c>
      <c r="G442">
        <v>81995</v>
      </c>
      <c r="H442">
        <v>87630</v>
      </c>
      <c r="I442">
        <v>93265</v>
      </c>
    </row>
    <row r="443" spans="1:9" x14ac:dyDescent="0.3">
      <c r="A443" s="108" t="s">
        <v>60</v>
      </c>
      <c r="B443">
        <v>61984.999999999993</v>
      </c>
      <c r="C443">
        <v>70840</v>
      </c>
      <c r="D443">
        <v>79695</v>
      </c>
      <c r="E443">
        <v>88435</v>
      </c>
      <c r="F443">
        <v>95564.999999999985</v>
      </c>
      <c r="G443">
        <v>102694.99999999999</v>
      </c>
      <c r="H443">
        <v>109709.99999999999</v>
      </c>
      <c r="I443">
        <v>116839.99999999999</v>
      </c>
    </row>
    <row r="444" spans="1:9" x14ac:dyDescent="0.3">
      <c r="A444" s="108" t="s">
        <v>61</v>
      </c>
      <c r="B444">
        <v>54969.999999999993</v>
      </c>
      <c r="C444">
        <v>62789.999999999993</v>
      </c>
      <c r="D444">
        <v>70610</v>
      </c>
      <c r="E444">
        <v>78430</v>
      </c>
      <c r="F444">
        <v>84755</v>
      </c>
      <c r="G444">
        <v>91080</v>
      </c>
      <c r="H444">
        <v>97289.999999999985</v>
      </c>
      <c r="I444">
        <v>103614.99999999999</v>
      </c>
    </row>
    <row r="445" spans="1:9" x14ac:dyDescent="0.3">
      <c r="A445" s="108" t="s">
        <v>1195</v>
      </c>
      <c r="B445">
        <v>49449.999999999993</v>
      </c>
      <c r="C445">
        <v>56579.999999999993</v>
      </c>
      <c r="D445">
        <v>63594.999999999993</v>
      </c>
      <c r="E445">
        <v>70610</v>
      </c>
      <c r="F445">
        <v>76360</v>
      </c>
      <c r="G445">
        <v>81995</v>
      </c>
      <c r="H445">
        <v>87630</v>
      </c>
      <c r="I445">
        <v>93265</v>
      </c>
    </row>
    <row r="446" spans="1:9" x14ac:dyDescent="0.3">
      <c r="A446" s="108" t="s">
        <v>1196</v>
      </c>
      <c r="B446">
        <v>49449.999999999993</v>
      </c>
      <c r="C446">
        <v>56579.999999999993</v>
      </c>
      <c r="D446">
        <v>63594.999999999993</v>
      </c>
      <c r="E446">
        <v>70610</v>
      </c>
      <c r="F446">
        <v>76360</v>
      </c>
      <c r="G446">
        <v>81995</v>
      </c>
      <c r="H446">
        <v>87630</v>
      </c>
      <c r="I446">
        <v>93265</v>
      </c>
    </row>
    <row r="447" spans="1:9" x14ac:dyDescent="0.3">
      <c r="A447" s="108" t="s">
        <v>601</v>
      </c>
      <c r="B447">
        <v>49449.999999999993</v>
      </c>
      <c r="C447">
        <v>56579.999999999993</v>
      </c>
      <c r="D447">
        <v>63594.999999999993</v>
      </c>
      <c r="E447">
        <v>70610</v>
      </c>
      <c r="F447">
        <v>76360</v>
      </c>
      <c r="G447">
        <v>81995</v>
      </c>
      <c r="H447">
        <v>87630</v>
      </c>
      <c r="I447">
        <v>93265</v>
      </c>
    </row>
    <row r="448" spans="1:9" x14ac:dyDescent="0.3">
      <c r="A448" s="108" t="s">
        <v>70</v>
      </c>
      <c r="B448">
        <v>64974.999999999993</v>
      </c>
      <c r="C448">
        <v>74290</v>
      </c>
      <c r="D448">
        <v>83605</v>
      </c>
      <c r="E448">
        <v>92805</v>
      </c>
      <c r="F448">
        <v>100279.99999999999</v>
      </c>
      <c r="G448">
        <v>107754.99999999999</v>
      </c>
      <c r="H448">
        <v>115114.99999999999</v>
      </c>
      <c r="I448">
        <v>122589.99999999999</v>
      </c>
    </row>
    <row r="449" spans="1:9" x14ac:dyDescent="0.3">
      <c r="A449" s="108" t="s">
        <v>71</v>
      </c>
      <c r="B449">
        <v>49449.999999999993</v>
      </c>
      <c r="C449">
        <v>56579.999999999993</v>
      </c>
      <c r="D449">
        <v>63594.999999999993</v>
      </c>
      <c r="E449">
        <v>70610</v>
      </c>
      <c r="F449">
        <v>76360</v>
      </c>
      <c r="G449">
        <v>81995</v>
      </c>
      <c r="H449">
        <v>87630</v>
      </c>
      <c r="I449">
        <v>93265</v>
      </c>
    </row>
    <row r="450" spans="1:9" x14ac:dyDescent="0.3">
      <c r="A450" s="108" t="s">
        <v>72</v>
      </c>
      <c r="B450">
        <v>63594.999999999993</v>
      </c>
      <c r="C450">
        <v>72680</v>
      </c>
      <c r="D450">
        <v>81765</v>
      </c>
      <c r="E450">
        <v>90735</v>
      </c>
      <c r="F450">
        <v>98094.999999999985</v>
      </c>
      <c r="G450">
        <v>105339.99999999999</v>
      </c>
      <c r="H450">
        <v>112584.99999999999</v>
      </c>
      <c r="I450">
        <v>119829.99999999999</v>
      </c>
    </row>
    <row r="451" spans="1:9" x14ac:dyDescent="0.3">
      <c r="A451" s="108" t="s">
        <v>970</v>
      </c>
      <c r="B451">
        <v>49449.999999999993</v>
      </c>
      <c r="C451">
        <v>56579.999999999993</v>
      </c>
      <c r="D451">
        <v>63594.999999999993</v>
      </c>
      <c r="E451">
        <v>70610</v>
      </c>
      <c r="F451">
        <v>76360</v>
      </c>
      <c r="G451">
        <v>81995</v>
      </c>
      <c r="H451">
        <v>87630</v>
      </c>
      <c r="I451">
        <v>93265</v>
      </c>
    </row>
    <row r="452" spans="1:9" x14ac:dyDescent="0.3">
      <c r="A452" s="108" t="s">
        <v>1197</v>
      </c>
      <c r="B452">
        <v>54969.999999999993</v>
      </c>
      <c r="C452">
        <v>62789.999999999993</v>
      </c>
      <c r="D452">
        <v>70610</v>
      </c>
      <c r="E452">
        <v>78430</v>
      </c>
      <c r="F452">
        <v>84755</v>
      </c>
      <c r="G452">
        <v>91080</v>
      </c>
      <c r="H452">
        <v>97289.999999999985</v>
      </c>
      <c r="I452">
        <v>103614.99999999999</v>
      </c>
    </row>
    <row r="453" spans="1:9" x14ac:dyDescent="0.3">
      <c r="A453" s="108" t="s">
        <v>128</v>
      </c>
      <c r="B453">
        <v>77625</v>
      </c>
      <c r="C453">
        <v>88780</v>
      </c>
      <c r="D453">
        <v>99819.999999999985</v>
      </c>
      <c r="E453">
        <v>110859.99999999999</v>
      </c>
      <c r="F453">
        <v>119829.99999999999</v>
      </c>
      <c r="G453">
        <v>128684.99999999999</v>
      </c>
      <c r="H453">
        <v>137540</v>
      </c>
      <c r="I453">
        <v>146395</v>
      </c>
    </row>
    <row r="454" spans="1:9" x14ac:dyDescent="0.3">
      <c r="A454" s="108" t="s">
        <v>1198</v>
      </c>
      <c r="B454">
        <v>61984.999999999993</v>
      </c>
      <c r="C454">
        <v>70840</v>
      </c>
      <c r="D454">
        <v>79695</v>
      </c>
      <c r="E454">
        <v>88435</v>
      </c>
      <c r="F454">
        <v>95564.999999999985</v>
      </c>
      <c r="G454">
        <v>102694.99999999999</v>
      </c>
      <c r="H454">
        <v>109709.99999999999</v>
      </c>
      <c r="I454">
        <v>116839.99999999999</v>
      </c>
    </row>
    <row r="455" spans="1:9" x14ac:dyDescent="0.3">
      <c r="A455" s="108" t="s">
        <v>1199</v>
      </c>
      <c r="B455">
        <v>61984.999999999993</v>
      </c>
      <c r="C455">
        <v>70840</v>
      </c>
      <c r="D455">
        <v>79695</v>
      </c>
      <c r="E455">
        <v>88435</v>
      </c>
      <c r="F455">
        <v>95564.999999999985</v>
      </c>
      <c r="G455">
        <v>102694.99999999999</v>
      </c>
      <c r="H455">
        <v>109709.99999999999</v>
      </c>
      <c r="I455">
        <v>116839.99999999999</v>
      </c>
    </row>
    <row r="456" spans="1:9" x14ac:dyDescent="0.3">
      <c r="A456" s="108" t="s">
        <v>858</v>
      </c>
      <c r="B456">
        <v>77625</v>
      </c>
      <c r="C456">
        <v>88780</v>
      </c>
      <c r="D456">
        <v>99819.999999999985</v>
      </c>
      <c r="E456">
        <v>110859.99999999999</v>
      </c>
      <c r="F456">
        <v>119829.99999999999</v>
      </c>
      <c r="G456">
        <v>128684.99999999999</v>
      </c>
      <c r="H456">
        <v>137540</v>
      </c>
      <c r="I456">
        <v>146395</v>
      </c>
    </row>
    <row r="457" spans="1:9" x14ac:dyDescent="0.3">
      <c r="A457" s="108" t="s">
        <v>1200</v>
      </c>
      <c r="B457">
        <v>51059.999999999993</v>
      </c>
      <c r="C457">
        <v>58304.999999999993</v>
      </c>
      <c r="D457">
        <v>65550</v>
      </c>
      <c r="E457">
        <v>72795</v>
      </c>
      <c r="F457">
        <v>78660</v>
      </c>
      <c r="G457">
        <v>84525</v>
      </c>
      <c r="H457">
        <v>90275</v>
      </c>
      <c r="I457">
        <v>96139.999999999985</v>
      </c>
    </row>
    <row r="458" spans="1:9" x14ac:dyDescent="0.3">
      <c r="A458" s="108" t="s">
        <v>1142</v>
      </c>
      <c r="B458">
        <v>77625</v>
      </c>
      <c r="C458">
        <v>88780</v>
      </c>
      <c r="D458">
        <v>99819.999999999985</v>
      </c>
      <c r="E458">
        <v>110859.99999999999</v>
      </c>
      <c r="F458">
        <v>119829.99999999999</v>
      </c>
      <c r="G458">
        <v>128684.99999999999</v>
      </c>
      <c r="H458">
        <v>137540</v>
      </c>
      <c r="I458">
        <v>146395</v>
      </c>
    </row>
    <row r="459" spans="1:9" x14ac:dyDescent="0.3">
      <c r="A459" s="108" t="s">
        <v>369</v>
      </c>
      <c r="B459">
        <v>49449.999999999993</v>
      </c>
      <c r="C459">
        <v>56579.999999999993</v>
      </c>
      <c r="D459">
        <v>63594.999999999993</v>
      </c>
      <c r="E459">
        <v>70610</v>
      </c>
      <c r="F459">
        <v>76360</v>
      </c>
      <c r="G459">
        <v>81995</v>
      </c>
      <c r="H459">
        <v>87630</v>
      </c>
      <c r="I459">
        <v>93265</v>
      </c>
    </row>
    <row r="460" spans="1:9" x14ac:dyDescent="0.3">
      <c r="A460" s="108" t="s">
        <v>78</v>
      </c>
      <c r="B460">
        <v>77625</v>
      </c>
      <c r="C460">
        <v>88780</v>
      </c>
      <c r="D460">
        <v>99819.999999999985</v>
      </c>
      <c r="E460">
        <v>110859.99999999999</v>
      </c>
      <c r="F460">
        <v>119829.99999999999</v>
      </c>
      <c r="G460">
        <v>128684.99999999999</v>
      </c>
      <c r="H460">
        <v>137540</v>
      </c>
      <c r="I460">
        <v>146395</v>
      </c>
    </row>
    <row r="461" spans="1:9" x14ac:dyDescent="0.3">
      <c r="A461" s="108" t="s">
        <v>370</v>
      </c>
      <c r="B461">
        <v>50599.999999999993</v>
      </c>
      <c r="C461">
        <v>57844.999999999993</v>
      </c>
      <c r="D461">
        <v>65089.999999999993</v>
      </c>
      <c r="E461">
        <v>72220</v>
      </c>
      <c r="F461">
        <v>78085</v>
      </c>
      <c r="G461">
        <v>83835</v>
      </c>
      <c r="H461">
        <v>89585</v>
      </c>
      <c r="I461">
        <v>95334.999999999985</v>
      </c>
    </row>
    <row r="462" spans="1:9" x14ac:dyDescent="0.3">
      <c r="A462" s="108" t="s">
        <v>80</v>
      </c>
      <c r="B462">
        <v>49449.999999999993</v>
      </c>
      <c r="C462">
        <v>56579.999999999993</v>
      </c>
      <c r="D462">
        <v>63594.999999999993</v>
      </c>
      <c r="E462">
        <v>70610</v>
      </c>
      <c r="F462">
        <v>76360</v>
      </c>
      <c r="G462">
        <v>81995</v>
      </c>
      <c r="H462">
        <v>87630</v>
      </c>
      <c r="I462">
        <v>93265</v>
      </c>
    </row>
    <row r="463" spans="1:9" x14ac:dyDescent="0.3">
      <c r="A463" s="108" t="s">
        <v>81</v>
      </c>
      <c r="B463">
        <v>56234.999999999993</v>
      </c>
      <c r="C463">
        <v>64284.999999999993</v>
      </c>
      <c r="D463">
        <v>72335</v>
      </c>
      <c r="E463">
        <v>80270</v>
      </c>
      <c r="F463">
        <v>86710</v>
      </c>
      <c r="G463">
        <v>93150</v>
      </c>
      <c r="H463">
        <v>99589.999999999985</v>
      </c>
      <c r="I463">
        <v>106029.99999999999</v>
      </c>
    </row>
    <row r="464" spans="1:9" x14ac:dyDescent="0.3">
      <c r="A464" s="108" t="s">
        <v>1201</v>
      </c>
      <c r="B464">
        <v>49449.999999999993</v>
      </c>
      <c r="C464">
        <v>56579.999999999993</v>
      </c>
      <c r="D464">
        <v>63594.999999999993</v>
      </c>
      <c r="E464">
        <v>70610</v>
      </c>
      <c r="F464">
        <v>76360</v>
      </c>
      <c r="G464">
        <v>81995</v>
      </c>
      <c r="H464">
        <v>87630</v>
      </c>
      <c r="I464">
        <v>93265</v>
      </c>
    </row>
    <row r="465" spans="1:11" x14ac:dyDescent="0.3">
      <c r="A465" s="108" t="s">
        <v>1202</v>
      </c>
      <c r="B465">
        <v>49449.999999999993</v>
      </c>
      <c r="C465">
        <v>56579.999999999993</v>
      </c>
      <c r="D465">
        <v>63594.999999999993</v>
      </c>
      <c r="E465">
        <v>70610</v>
      </c>
      <c r="F465">
        <v>76360</v>
      </c>
      <c r="G465">
        <v>81995</v>
      </c>
      <c r="H465">
        <v>87630</v>
      </c>
      <c r="I465">
        <v>93265</v>
      </c>
    </row>
    <row r="466" spans="1:11" x14ac:dyDescent="0.3">
      <c r="A466" s="108" t="s">
        <v>82</v>
      </c>
      <c r="B466">
        <v>49449.999999999993</v>
      </c>
      <c r="C466">
        <v>56579.999999999993</v>
      </c>
      <c r="D466">
        <v>63594.999999999993</v>
      </c>
      <c r="E466">
        <v>70610</v>
      </c>
      <c r="F466">
        <v>76360</v>
      </c>
      <c r="G466">
        <v>81995</v>
      </c>
      <c r="H466">
        <v>87630</v>
      </c>
      <c r="I466">
        <v>93265</v>
      </c>
      <c r="K466" s="101"/>
    </row>
    <row r="467" spans="1:11" x14ac:dyDescent="0.3">
      <c r="A467" s="108" t="s">
        <v>760</v>
      </c>
      <c r="B467">
        <v>59684.999999999993</v>
      </c>
      <c r="C467">
        <v>68195</v>
      </c>
      <c r="D467">
        <v>76705</v>
      </c>
      <c r="E467">
        <v>85215</v>
      </c>
      <c r="F467">
        <v>92115</v>
      </c>
      <c r="G467">
        <v>98899.999999999985</v>
      </c>
      <c r="H467">
        <v>105684.99999999999</v>
      </c>
      <c r="I467">
        <v>112584.99999999999</v>
      </c>
    </row>
    <row r="468" spans="1:11" x14ac:dyDescent="0.3">
      <c r="A468" s="108" t="s">
        <v>1203</v>
      </c>
      <c r="B468">
        <v>77625</v>
      </c>
      <c r="C468">
        <v>88780</v>
      </c>
      <c r="D468">
        <v>99819.999999999985</v>
      </c>
      <c r="E468">
        <v>110859.99999999999</v>
      </c>
      <c r="F468">
        <v>119829.99999999999</v>
      </c>
      <c r="G468">
        <v>128684.99999999999</v>
      </c>
      <c r="H468">
        <v>137540</v>
      </c>
      <c r="I468">
        <v>146395</v>
      </c>
    </row>
    <row r="469" spans="1:11" x14ac:dyDescent="0.3">
      <c r="A469" s="108" t="s">
        <v>1204</v>
      </c>
      <c r="B469">
        <v>49449.999999999993</v>
      </c>
      <c r="C469">
        <v>56579.999999999993</v>
      </c>
      <c r="D469">
        <v>63594.999999999993</v>
      </c>
      <c r="E469">
        <v>70610</v>
      </c>
      <c r="F469">
        <v>76360</v>
      </c>
      <c r="G469">
        <v>81995</v>
      </c>
      <c r="H469">
        <v>87630</v>
      </c>
      <c r="I469">
        <v>93265</v>
      </c>
    </row>
    <row r="470" spans="1:11" x14ac:dyDescent="0.3">
      <c r="A470" s="108" t="s">
        <v>1205</v>
      </c>
      <c r="B470">
        <v>49449.999999999993</v>
      </c>
      <c r="C470">
        <v>56579.999999999993</v>
      </c>
      <c r="D470">
        <v>63594.999999999993</v>
      </c>
      <c r="E470">
        <v>70610</v>
      </c>
      <c r="F470">
        <v>76360</v>
      </c>
      <c r="G470">
        <v>81995</v>
      </c>
      <c r="H470">
        <v>87630</v>
      </c>
      <c r="I470">
        <v>93265</v>
      </c>
    </row>
    <row r="471" spans="1:11" x14ac:dyDescent="0.3">
      <c r="A471" s="108" t="s">
        <v>1066</v>
      </c>
      <c r="B471">
        <v>49449.999999999993</v>
      </c>
      <c r="C471">
        <v>56579.999999999993</v>
      </c>
      <c r="D471">
        <v>63594.999999999993</v>
      </c>
      <c r="E471">
        <v>70610</v>
      </c>
      <c r="F471">
        <v>76360</v>
      </c>
      <c r="G471">
        <v>81995</v>
      </c>
      <c r="H471">
        <v>87630</v>
      </c>
      <c r="I471">
        <v>93265</v>
      </c>
    </row>
    <row r="472" spans="1:11" x14ac:dyDescent="0.3">
      <c r="A472" s="108" t="s">
        <v>1206</v>
      </c>
      <c r="B472">
        <v>77625</v>
      </c>
      <c r="C472">
        <v>88780</v>
      </c>
      <c r="D472">
        <v>99819.999999999985</v>
      </c>
      <c r="E472">
        <v>110859.99999999999</v>
      </c>
      <c r="F472">
        <v>119829.99999999999</v>
      </c>
      <c r="G472">
        <v>128684.99999999999</v>
      </c>
      <c r="H472">
        <v>137540</v>
      </c>
      <c r="I472">
        <v>146395</v>
      </c>
    </row>
    <row r="473" spans="1:11" x14ac:dyDescent="0.3">
      <c r="A473" s="108" t="s">
        <v>640</v>
      </c>
      <c r="B473">
        <v>50139.999999999993</v>
      </c>
      <c r="C473">
        <v>57269.999999999993</v>
      </c>
      <c r="D473">
        <v>64399.999999999993</v>
      </c>
      <c r="E473">
        <v>71530</v>
      </c>
      <c r="F473">
        <v>77280</v>
      </c>
      <c r="G473">
        <v>83030</v>
      </c>
      <c r="H473">
        <v>88780</v>
      </c>
      <c r="I473">
        <v>94529.999999999985</v>
      </c>
    </row>
    <row r="474" spans="1:11" x14ac:dyDescent="0.3">
      <c r="A474" s="108" t="s">
        <v>1027</v>
      </c>
      <c r="B474">
        <v>49449.999999999993</v>
      </c>
      <c r="C474">
        <v>56579.999999999993</v>
      </c>
      <c r="D474">
        <v>63594.999999999993</v>
      </c>
      <c r="E474">
        <v>70610</v>
      </c>
      <c r="F474">
        <v>76360</v>
      </c>
      <c r="G474">
        <v>81995</v>
      </c>
      <c r="H474">
        <v>87630</v>
      </c>
      <c r="I474">
        <v>93265</v>
      </c>
    </row>
    <row r="475" spans="1:11" x14ac:dyDescent="0.3">
      <c r="A475" s="108" t="s">
        <v>1067</v>
      </c>
      <c r="B475">
        <v>49449.999999999993</v>
      </c>
      <c r="C475">
        <v>56579.999999999993</v>
      </c>
      <c r="D475">
        <v>63594.999999999993</v>
      </c>
      <c r="E475">
        <v>70610</v>
      </c>
      <c r="F475">
        <v>76360</v>
      </c>
      <c r="G475">
        <v>81995</v>
      </c>
      <c r="H475">
        <v>87630</v>
      </c>
      <c r="I475">
        <v>93265</v>
      </c>
    </row>
    <row r="476" spans="1:11" x14ac:dyDescent="0.3">
      <c r="A476" s="108" t="s">
        <v>463</v>
      </c>
      <c r="B476">
        <v>49449.999999999993</v>
      </c>
      <c r="C476">
        <v>56579.999999999993</v>
      </c>
      <c r="D476">
        <v>63594.999999999993</v>
      </c>
      <c r="E476">
        <v>70610</v>
      </c>
      <c r="F476">
        <v>76360</v>
      </c>
      <c r="G476">
        <v>81995</v>
      </c>
      <c r="H476">
        <v>87630</v>
      </c>
      <c r="I476">
        <v>93265</v>
      </c>
    </row>
    <row r="477" spans="1:11" x14ac:dyDescent="0.3">
      <c r="A477" s="108" t="s">
        <v>1207</v>
      </c>
      <c r="B477">
        <v>49449.999999999993</v>
      </c>
      <c r="C477">
        <v>56579.999999999993</v>
      </c>
      <c r="D477">
        <v>63594.999999999993</v>
      </c>
      <c r="E477">
        <v>70610</v>
      </c>
      <c r="F477">
        <v>76360</v>
      </c>
      <c r="G477">
        <v>81995</v>
      </c>
      <c r="H477">
        <v>87630</v>
      </c>
      <c r="I477">
        <v>93265</v>
      </c>
    </row>
    <row r="478" spans="1:11" x14ac:dyDescent="0.3">
      <c r="A478" s="108" t="s">
        <v>1208</v>
      </c>
      <c r="B478">
        <v>49449.999999999993</v>
      </c>
      <c r="C478">
        <v>56579.999999999993</v>
      </c>
      <c r="D478">
        <v>63594.999999999993</v>
      </c>
      <c r="E478">
        <v>70610</v>
      </c>
      <c r="F478">
        <v>76360</v>
      </c>
      <c r="G478">
        <v>81995</v>
      </c>
      <c r="H478">
        <v>87630</v>
      </c>
      <c r="I478">
        <v>93265</v>
      </c>
    </row>
    <row r="479" spans="1:11" x14ac:dyDescent="0.3">
      <c r="A479" s="108" t="s">
        <v>323</v>
      </c>
      <c r="B479">
        <v>49449.999999999993</v>
      </c>
      <c r="C479">
        <v>56579.999999999993</v>
      </c>
      <c r="D479">
        <v>63594.999999999993</v>
      </c>
      <c r="E479">
        <v>70610</v>
      </c>
      <c r="F479">
        <v>76360</v>
      </c>
      <c r="G479">
        <v>81995</v>
      </c>
      <c r="H479">
        <v>87630</v>
      </c>
      <c r="I479">
        <v>93265</v>
      </c>
    </row>
    <row r="480" spans="1:11" x14ac:dyDescent="0.3">
      <c r="A480" s="108" t="s">
        <v>1209</v>
      </c>
      <c r="B480">
        <v>49449.999999999993</v>
      </c>
      <c r="C480">
        <v>56579.999999999993</v>
      </c>
      <c r="D480">
        <v>63594.999999999993</v>
      </c>
      <c r="E480">
        <v>70610</v>
      </c>
      <c r="F480">
        <v>76360</v>
      </c>
      <c r="G480">
        <v>81995</v>
      </c>
      <c r="H480">
        <v>87630</v>
      </c>
      <c r="I480">
        <v>93265</v>
      </c>
    </row>
    <row r="481" spans="1:9" x14ac:dyDescent="0.3">
      <c r="A481" s="108" t="s">
        <v>646</v>
      </c>
      <c r="B481">
        <v>50254.999999999993</v>
      </c>
      <c r="C481">
        <v>57384.999999999993</v>
      </c>
      <c r="D481">
        <v>64514.999999999993</v>
      </c>
      <c r="E481">
        <v>71645</v>
      </c>
      <c r="F481">
        <v>77395</v>
      </c>
      <c r="G481">
        <v>83145</v>
      </c>
      <c r="H481">
        <v>88895</v>
      </c>
      <c r="I481">
        <v>94644.999999999985</v>
      </c>
    </row>
    <row r="482" spans="1:9" x14ac:dyDescent="0.3">
      <c r="A482" s="108" t="s">
        <v>1210</v>
      </c>
      <c r="B482">
        <v>49449.999999999993</v>
      </c>
      <c r="C482">
        <v>56579.999999999993</v>
      </c>
      <c r="D482">
        <v>63594.999999999993</v>
      </c>
      <c r="E482">
        <v>70610</v>
      </c>
      <c r="F482">
        <v>76360</v>
      </c>
      <c r="G482">
        <v>81995</v>
      </c>
      <c r="H482">
        <v>87630</v>
      </c>
      <c r="I482">
        <v>93265</v>
      </c>
    </row>
    <row r="483" spans="1:9" x14ac:dyDescent="0.3">
      <c r="A483" s="108" t="s">
        <v>1211</v>
      </c>
      <c r="B483">
        <v>50484.999999999993</v>
      </c>
      <c r="C483">
        <v>57729.999999999993</v>
      </c>
      <c r="D483">
        <v>64974.999999999993</v>
      </c>
      <c r="E483">
        <v>72105</v>
      </c>
      <c r="F483">
        <v>77970</v>
      </c>
      <c r="G483">
        <v>83720</v>
      </c>
      <c r="H483">
        <v>89470</v>
      </c>
      <c r="I483">
        <v>95219.999999999985</v>
      </c>
    </row>
    <row r="484" spans="1:9" x14ac:dyDescent="0.3">
      <c r="A484" s="108" t="s">
        <v>1212</v>
      </c>
      <c r="B484">
        <v>49449.999999999993</v>
      </c>
      <c r="C484">
        <v>56579.999999999993</v>
      </c>
      <c r="D484">
        <v>63594.999999999993</v>
      </c>
      <c r="E484">
        <v>70610</v>
      </c>
      <c r="F484">
        <v>76360</v>
      </c>
      <c r="G484">
        <v>81995</v>
      </c>
      <c r="H484">
        <v>87630</v>
      </c>
      <c r="I484">
        <v>93265</v>
      </c>
    </row>
    <row r="485" spans="1:9" x14ac:dyDescent="0.3">
      <c r="A485" s="108" t="s">
        <v>1213</v>
      </c>
      <c r="B485">
        <v>49449.999999999993</v>
      </c>
      <c r="C485">
        <v>56579.999999999993</v>
      </c>
      <c r="D485">
        <v>63594.999999999993</v>
      </c>
      <c r="E485">
        <v>70610</v>
      </c>
      <c r="F485">
        <v>76360</v>
      </c>
      <c r="G485">
        <v>81995</v>
      </c>
      <c r="H485">
        <v>87630</v>
      </c>
      <c r="I485">
        <v>93265</v>
      </c>
    </row>
    <row r="486" spans="1:9" x14ac:dyDescent="0.3">
      <c r="A486" s="108" t="s">
        <v>1214</v>
      </c>
      <c r="B486">
        <v>50944.999999999993</v>
      </c>
      <c r="C486">
        <v>58189.999999999993</v>
      </c>
      <c r="D486">
        <v>65434.999999999993</v>
      </c>
      <c r="E486">
        <v>72680</v>
      </c>
      <c r="F486">
        <v>78545</v>
      </c>
      <c r="G486">
        <v>84410</v>
      </c>
      <c r="H486">
        <v>90160</v>
      </c>
      <c r="I486">
        <v>96024.999999999985</v>
      </c>
    </row>
    <row r="487" spans="1:9" x14ac:dyDescent="0.3">
      <c r="A487" s="108" t="s">
        <v>1215</v>
      </c>
      <c r="B487">
        <v>53129.999999999993</v>
      </c>
      <c r="C487">
        <v>60719.999999999993</v>
      </c>
      <c r="D487">
        <v>68310</v>
      </c>
      <c r="E487">
        <v>75785</v>
      </c>
      <c r="F487">
        <v>81880</v>
      </c>
      <c r="G487">
        <v>87975</v>
      </c>
      <c r="H487">
        <v>94070</v>
      </c>
      <c r="I487">
        <v>100049.99999999999</v>
      </c>
    </row>
    <row r="488" spans="1:9" x14ac:dyDescent="0.3">
      <c r="A488" s="108" t="s">
        <v>1216</v>
      </c>
      <c r="B488">
        <v>49449.999999999993</v>
      </c>
      <c r="C488">
        <v>56579.999999999993</v>
      </c>
      <c r="D488">
        <v>63594.999999999993</v>
      </c>
      <c r="E488">
        <v>70610</v>
      </c>
      <c r="F488">
        <v>76360</v>
      </c>
      <c r="G488">
        <v>81995</v>
      </c>
      <c r="H488">
        <v>87630</v>
      </c>
      <c r="I488">
        <v>93265</v>
      </c>
    </row>
    <row r="489" spans="1:9" x14ac:dyDescent="0.3">
      <c r="A489" s="108" t="s">
        <v>1217</v>
      </c>
      <c r="B489">
        <v>51059.999999999993</v>
      </c>
      <c r="C489">
        <v>58419.999999999993</v>
      </c>
      <c r="D489">
        <v>65665</v>
      </c>
      <c r="E489">
        <v>72910</v>
      </c>
      <c r="F489">
        <v>78775</v>
      </c>
      <c r="G489">
        <v>84640</v>
      </c>
      <c r="H489">
        <v>90505</v>
      </c>
      <c r="I489">
        <v>96254.999999999985</v>
      </c>
    </row>
    <row r="490" spans="1:9" x14ac:dyDescent="0.3">
      <c r="A490" s="108" t="s">
        <v>94</v>
      </c>
      <c r="B490">
        <v>54739.999999999993</v>
      </c>
      <c r="C490">
        <v>62559.999999999993</v>
      </c>
      <c r="D490">
        <v>70380</v>
      </c>
      <c r="E490">
        <v>78200</v>
      </c>
      <c r="F490">
        <v>84525</v>
      </c>
      <c r="G490">
        <v>90735</v>
      </c>
      <c r="H490">
        <v>97059.999999999985</v>
      </c>
      <c r="I490">
        <v>103269.99999999999</v>
      </c>
    </row>
    <row r="491" spans="1:9" x14ac:dyDescent="0.3">
      <c r="A491" s="108" t="s">
        <v>1218</v>
      </c>
      <c r="B491">
        <v>49449.999999999993</v>
      </c>
      <c r="C491">
        <v>56579.999999999993</v>
      </c>
      <c r="D491">
        <v>63594.999999999993</v>
      </c>
      <c r="E491">
        <v>70610</v>
      </c>
      <c r="F491">
        <v>76360</v>
      </c>
      <c r="G491">
        <v>81995</v>
      </c>
      <c r="H491">
        <v>87630</v>
      </c>
      <c r="I491">
        <v>93265</v>
      </c>
    </row>
    <row r="492" spans="1:9" x14ac:dyDescent="0.3">
      <c r="A492" s="108" t="s">
        <v>659</v>
      </c>
      <c r="B492">
        <v>60604.999999999993</v>
      </c>
      <c r="C492">
        <v>69230</v>
      </c>
      <c r="D492">
        <v>77855</v>
      </c>
      <c r="E492">
        <v>86480</v>
      </c>
      <c r="F492">
        <v>93495</v>
      </c>
      <c r="G492">
        <v>100394.99999999999</v>
      </c>
      <c r="H492">
        <v>107294.99999999999</v>
      </c>
      <c r="I492">
        <v>114194.99999999999</v>
      </c>
    </row>
    <row r="493" spans="1:9" x14ac:dyDescent="0.3">
      <c r="A493" s="108" t="s">
        <v>1071</v>
      </c>
      <c r="B493">
        <v>77625</v>
      </c>
      <c r="C493">
        <v>88780</v>
      </c>
      <c r="D493">
        <v>99819.999999999985</v>
      </c>
      <c r="E493">
        <v>110859.99999999999</v>
      </c>
      <c r="F493">
        <v>119829.99999999999</v>
      </c>
      <c r="G493">
        <v>128684.99999999999</v>
      </c>
      <c r="H493">
        <v>137540</v>
      </c>
      <c r="I493">
        <v>146395</v>
      </c>
    </row>
    <row r="494" spans="1:9" x14ac:dyDescent="0.3">
      <c r="A494" s="108" t="s">
        <v>1219</v>
      </c>
      <c r="B494">
        <v>49449.999999999993</v>
      </c>
      <c r="C494">
        <v>56579.999999999993</v>
      </c>
      <c r="D494">
        <v>63594.999999999993</v>
      </c>
      <c r="E494">
        <v>70610</v>
      </c>
      <c r="F494">
        <v>76360</v>
      </c>
      <c r="G494">
        <v>81995</v>
      </c>
      <c r="H494">
        <v>87630</v>
      </c>
      <c r="I494">
        <v>93265</v>
      </c>
    </row>
    <row r="495" spans="1:9" x14ac:dyDescent="0.3">
      <c r="A495" s="108" t="s">
        <v>97</v>
      </c>
      <c r="B495">
        <v>49449.999999999993</v>
      </c>
      <c r="C495">
        <v>56579.999999999993</v>
      </c>
      <c r="D495">
        <v>63594.999999999993</v>
      </c>
      <c r="E495">
        <v>70610</v>
      </c>
      <c r="F495">
        <v>76360</v>
      </c>
      <c r="G495">
        <v>81995</v>
      </c>
      <c r="H495">
        <v>87630</v>
      </c>
      <c r="I495">
        <v>93265</v>
      </c>
    </row>
    <row r="496" spans="1:9" x14ac:dyDescent="0.3">
      <c r="A496" s="108" t="s">
        <v>98</v>
      </c>
      <c r="B496">
        <v>49449.999999999993</v>
      </c>
      <c r="C496">
        <v>56579.999999999993</v>
      </c>
      <c r="D496">
        <v>63594.999999999993</v>
      </c>
      <c r="E496">
        <v>70610</v>
      </c>
      <c r="F496">
        <v>76360</v>
      </c>
      <c r="G496">
        <v>81995</v>
      </c>
      <c r="H496">
        <v>87630</v>
      </c>
      <c r="I496">
        <v>93265</v>
      </c>
    </row>
    <row r="497" spans="1:11" x14ac:dyDescent="0.3">
      <c r="A497" s="108" t="s">
        <v>99</v>
      </c>
      <c r="B497">
        <v>49449.999999999993</v>
      </c>
      <c r="C497">
        <v>56579.999999999993</v>
      </c>
      <c r="D497">
        <v>63594.999999999993</v>
      </c>
      <c r="E497">
        <v>70610</v>
      </c>
      <c r="F497">
        <v>76360</v>
      </c>
      <c r="G497">
        <v>81995</v>
      </c>
      <c r="H497">
        <v>87630</v>
      </c>
      <c r="I497">
        <v>93265</v>
      </c>
    </row>
    <row r="498" spans="1:11" x14ac:dyDescent="0.3">
      <c r="A498" s="108" t="s">
        <v>327</v>
      </c>
      <c r="B498">
        <v>49449.999999999993</v>
      </c>
      <c r="C498">
        <v>56579.999999999993</v>
      </c>
      <c r="D498">
        <v>63594.999999999993</v>
      </c>
      <c r="E498">
        <v>70610</v>
      </c>
      <c r="F498">
        <v>76360</v>
      </c>
      <c r="G498">
        <v>81995</v>
      </c>
      <c r="H498">
        <v>87630</v>
      </c>
      <c r="I498">
        <v>93265</v>
      </c>
    </row>
    <row r="499" spans="1:11" x14ac:dyDescent="0.3">
      <c r="A499" s="108" t="s">
        <v>664</v>
      </c>
      <c r="B499">
        <v>49449.999999999993</v>
      </c>
      <c r="C499">
        <v>56579.999999999993</v>
      </c>
      <c r="D499">
        <v>63594.999999999993</v>
      </c>
      <c r="E499">
        <v>70610</v>
      </c>
      <c r="F499">
        <v>76360</v>
      </c>
      <c r="G499">
        <v>81995</v>
      </c>
      <c r="H499">
        <v>87630</v>
      </c>
      <c r="I499">
        <v>93265</v>
      </c>
    </row>
    <row r="500" spans="1:11" x14ac:dyDescent="0.3">
      <c r="A500" s="108" t="s">
        <v>100</v>
      </c>
      <c r="B500">
        <v>52209.999999999993</v>
      </c>
      <c r="C500">
        <v>59684.999999999993</v>
      </c>
      <c r="D500">
        <v>67160</v>
      </c>
      <c r="E500">
        <v>74520</v>
      </c>
      <c r="F500">
        <v>80500</v>
      </c>
      <c r="G500">
        <v>86480</v>
      </c>
      <c r="H500">
        <v>92460</v>
      </c>
      <c r="I500">
        <v>98439.999999999985</v>
      </c>
    </row>
    <row r="501" spans="1:11" x14ac:dyDescent="0.3">
      <c r="A501" s="108" t="s">
        <v>1220</v>
      </c>
      <c r="B501">
        <v>51749.999999999993</v>
      </c>
      <c r="C501">
        <v>59109.999999999993</v>
      </c>
      <c r="D501">
        <v>66470</v>
      </c>
      <c r="E501">
        <v>73830</v>
      </c>
      <c r="F501">
        <v>79810</v>
      </c>
      <c r="G501">
        <v>85675</v>
      </c>
      <c r="H501">
        <v>91655</v>
      </c>
      <c r="I501">
        <v>97519.999999999985</v>
      </c>
    </row>
    <row r="502" spans="1:11" x14ac:dyDescent="0.3">
      <c r="A502" s="108" t="s">
        <v>1146</v>
      </c>
      <c r="B502">
        <v>49449.999999999993</v>
      </c>
      <c r="C502">
        <v>56579.999999999993</v>
      </c>
      <c r="D502">
        <v>63594.999999999993</v>
      </c>
      <c r="E502">
        <v>70610</v>
      </c>
      <c r="F502">
        <v>76360</v>
      </c>
      <c r="G502">
        <v>81995</v>
      </c>
      <c r="H502">
        <v>87630</v>
      </c>
      <c r="I502">
        <v>93265</v>
      </c>
    </row>
    <row r="503" spans="1:11" x14ac:dyDescent="0.3">
      <c r="A503" s="108" t="s">
        <v>933</v>
      </c>
      <c r="B503">
        <v>49449.999999999993</v>
      </c>
      <c r="C503">
        <v>56579.999999999993</v>
      </c>
      <c r="D503">
        <v>63594.999999999993</v>
      </c>
      <c r="E503">
        <v>70610</v>
      </c>
      <c r="F503">
        <v>76360</v>
      </c>
      <c r="G503">
        <v>81995</v>
      </c>
      <c r="H503">
        <v>87630</v>
      </c>
      <c r="I503">
        <v>93265</v>
      </c>
    </row>
    <row r="504" spans="1:11" x14ac:dyDescent="0.3">
      <c r="A504" s="108" t="s">
        <v>1221</v>
      </c>
      <c r="B504">
        <v>49449.999999999993</v>
      </c>
      <c r="C504">
        <v>56579.999999999993</v>
      </c>
      <c r="D504">
        <v>63594.999999999993</v>
      </c>
      <c r="E504">
        <v>70610</v>
      </c>
      <c r="F504">
        <v>76360</v>
      </c>
      <c r="G504">
        <v>81995</v>
      </c>
      <c r="H504">
        <v>87630</v>
      </c>
      <c r="I504">
        <v>93265</v>
      </c>
    </row>
    <row r="505" spans="1:11" x14ac:dyDescent="0.3">
      <c r="A505" s="108" t="s">
        <v>1222</v>
      </c>
      <c r="B505">
        <v>50254.999999999993</v>
      </c>
      <c r="C505">
        <v>57384.999999999993</v>
      </c>
      <c r="D505">
        <v>64514.999999999993</v>
      </c>
      <c r="E505">
        <v>71645</v>
      </c>
      <c r="F505">
        <v>77395</v>
      </c>
      <c r="G505">
        <v>83145</v>
      </c>
      <c r="H505">
        <v>88895</v>
      </c>
      <c r="I505">
        <v>94644.999999999985</v>
      </c>
    </row>
    <row r="506" spans="1:11" x14ac:dyDescent="0.3">
      <c r="A506" s="108" t="s">
        <v>1335</v>
      </c>
      <c r="B506">
        <v>67850</v>
      </c>
      <c r="C506">
        <v>77510</v>
      </c>
      <c r="D506">
        <v>87170</v>
      </c>
      <c r="E506">
        <v>96829.999999999985</v>
      </c>
      <c r="F506">
        <v>104649.99999999999</v>
      </c>
      <c r="G506">
        <v>112354.99999999999</v>
      </c>
      <c r="H506">
        <v>120174.99999999999</v>
      </c>
      <c r="I506">
        <v>127879.99999999999</v>
      </c>
      <c r="K506" s="106" t="s">
        <v>1832</v>
      </c>
    </row>
    <row r="507" spans="1:11" x14ac:dyDescent="0.3">
      <c r="A507" s="108" t="s">
        <v>8</v>
      </c>
      <c r="B507">
        <v>53704.999999999993</v>
      </c>
      <c r="C507">
        <v>61294.999999999993</v>
      </c>
      <c r="D507">
        <v>69000</v>
      </c>
      <c r="E507">
        <v>76590</v>
      </c>
      <c r="F507">
        <v>82800</v>
      </c>
      <c r="G507">
        <v>88895</v>
      </c>
      <c r="H507">
        <v>94989.999999999985</v>
      </c>
      <c r="I507">
        <v>101199.99999999999</v>
      </c>
    </row>
    <row r="508" spans="1:11" x14ac:dyDescent="0.3">
      <c r="A508" s="108" t="s">
        <v>1336</v>
      </c>
      <c r="B508">
        <v>58764.999999999993</v>
      </c>
      <c r="C508">
        <v>67160</v>
      </c>
      <c r="D508">
        <v>75555</v>
      </c>
      <c r="E508">
        <v>83835</v>
      </c>
      <c r="F508">
        <v>90620</v>
      </c>
      <c r="G508">
        <v>97289.999999999985</v>
      </c>
      <c r="H508">
        <v>103959.99999999999</v>
      </c>
      <c r="I508">
        <v>110744.99999999999</v>
      </c>
    </row>
    <row r="509" spans="1:11" x14ac:dyDescent="0.3">
      <c r="A509" s="108" t="s">
        <v>1337</v>
      </c>
      <c r="B509">
        <v>60029.999999999993</v>
      </c>
      <c r="C509">
        <v>68540</v>
      </c>
      <c r="D509">
        <v>77165</v>
      </c>
      <c r="E509">
        <v>85675</v>
      </c>
      <c r="F509">
        <v>92575</v>
      </c>
      <c r="G509">
        <v>99474.999999999985</v>
      </c>
      <c r="H509">
        <v>106259.99999999999</v>
      </c>
      <c r="I509">
        <v>113159.99999999999</v>
      </c>
    </row>
    <row r="510" spans="1:11" x14ac:dyDescent="0.3">
      <c r="A510" s="108" t="s">
        <v>1338</v>
      </c>
      <c r="B510">
        <v>53589.999999999993</v>
      </c>
      <c r="C510">
        <v>61179.999999999993</v>
      </c>
      <c r="D510">
        <v>68885</v>
      </c>
      <c r="E510">
        <v>76475</v>
      </c>
      <c r="F510">
        <v>82685</v>
      </c>
      <c r="G510">
        <v>88780</v>
      </c>
      <c r="H510">
        <v>94874.999999999985</v>
      </c>
      <c r="I510">
        <v>100969.99999999999</v>
      </c>
    </row>
    <row r="511" spans="1:11" x14ac:dyDescent="0.3">
      <c r="A511" s="108" t="s">
        <v>1339</v>
      </c>
      <c r="B511">
        <v>57959.999999999993</v>
      </c>
      <c r="C511">
        <v>66240</v>
      </c>
      <c r="D511">
        <v>74520</v>
      </c>
      <c r="E511">
        <v>82685</v>
      </c>
      <c r="F511">
        <v>89355</v>
      </c>
      <c r="G511">
        <v>96024.999999999985</v>
      </c>
      <c r="H511">
        <v>102579.99999999999</v>
      </c>
      <c r="I511">
        <v>109249.99999999999</v>
      </c>
    </row>
    <row r="512" spans="1:11" x14ac:dyDescent="0.3">
      <c r="A512" s="108" t="s">
        <v>1340</v>
      </c>
      <c r="B512">
        <v>63939.999999999993</v>
      </c>
      <c r="C512">
        <v>73025</v>
      </c>
      <c r="D512">
        <v>82110</v>
      </c>
      <c r="E512">
        <v>91195</v>
      </c>
      <c r="F512">
        <v>98554.999999999985</v>
      </c>
      <c r="G512">
        <v>105799.99999999999</v>
      </c>
      <c r="H512">
        <v>113159.99999999999</v>
      </c>
      <c r="I512">
        <v>120404.99999999999</v>
      </c>
    </row>
    <row r="513" spans="1:11" x14ac:dyDescent="0.3">
      <c r="A513" s="108" t="s">
        <v>1341</v>
      </c>
      <c r="B513">
        <v>67850</v>
      </c>
      <c r="C513">
        <v>77510</v>
      </c>
      <c r="D513">
        <v>87170</v>
      </c>
      <c r="E513">
        <v>96829.999999999985</v>
      </c>
      <c r="F513">
        <v>104649.99999999999</v>
      </c>
      <c r="G513">
        <v>112354.99999999999</v>
      </c>
      <c r="H513">
        <v>120174.99999999999</v>
      </c>
      <c r="I513">
        <v>127879.99999999999</v>
      </c>
    </row>
    <row r="514" spans="1:11" x14ac:dyDescent="0.3">
      <c r="A514" s="108" t="s">
        <v>1342</v>
      </c>
      <c r="B514">
        <v>58074.999999999993</v>
      </c>
      <c r="C514">
        <v>66355</v>
      </c>
      <c r="D514">
        <v>74635</v>
      </c>
      <c r="E514">
        <v>82915</v>
      </c>
      <c r="F514">
        <v>89585</v>
      </c>
      <c r="G514">
        <v>96254.999999999985</v>
      </c>
      <c r="H514">
        <v>102924.99999999999</v>
      </c>
      <c r="I514">
        <v>109479.99999999999</v>
      </c>
    </row>
    <row r="515" spans="1:11" x14ac:dyDescent="0.3">
      <c r="A515" s="108" t="s">
        <v>1343</v>
      </c>
      <c r="B515">
        <v>64974.999999999993</v>
      </c>
      <c r="C515">
        <v>74290</v>
      </c>
      <c r="D515">
        <v>83605</v>
      </c>
      <c r="E515">
        <v>92805</v>
      </c>
      <c r="F515">
        <v>100279.99999999999</v>
      </c>
      <c r="G515">
        <v>107754.99999999999</v>
      </c>
      <c r="H515">
        <v>115114.99999999999</v>
      </c>
      <c r="I515">
        <v>122589.99999999999</v>
      </c>
    </row>
    <row r="516" spans="1:11" x14ac:dyDescent="0.3">
      <c r="A516" s="108" t="s">
        <v>1344</v>
      </c>
      <c r="B516">
        <v>57729.999999999993</v>
      </c>
      <c r="C516">
        <v>65895</v>
      </c>
      <c r="D516">
        <v>74175</v>
      </c>
      <c r="E516">
        <v>82340</v>
      </c>
      <c r="F516">
        <v>89010</v>
      </c>
      <c r="G516">
        <v>95564.999999999985</v>
      </c>
      <c r="H516">
        <v>102119.99999999999</v>
      </c>
      <c r="I516">
        <v>108789.99999999999</v>
      </c>
    </row>
    <row r="517" spans="1:11" x14ac:dyDescent="0.3">
      <c r="A517" s="108" t="s">
        <v>393</v>
      </c>
      <c r="B517">
        <v>53589.999999999993</v>
      </c>
      <c r="C517">
        <v>61179.999999999993</v>
      </c>
      <c r="D517">
        <v>68885</v>
      </c>
      <c r="E517">
        <v>76475</v>
      </c>
      <c r="F517">
        <v>82685</v>
      </c>
      <c r="G517">
        <v>88780</v>
      </c>
      <c r="H517">
        <v>94874.999999999985</v>
      </c>
      <c r="I517">
        <v>100969.99999999999</v>
      </c>
    </row>
    <row r="518" spans="1:11" x14ac:dyDescent="0.3">
      <c r="A518" s="108" t="s">
        <v>1345</v>
      </c>
      <c r="B518">
        <v>53589.999999999993</v>
      </c>
      <c r="C518">
        <v>61179.999999999993</v>
      </c>
      <c r="D518">
        <v>68885</v>
      </c>
      <c r="E518">
        <v>76475</v>
      </c>
      <c r="F518">
        <v>82685</v>
      </c>
      <c r="G518">
        <v>88780</v>
      </c>
      <c r="H518">
        <v>94874.999999999985</v>
      </c>
      <c r="I518">
        <v>100969.99999999999</v>
      </c>
    </row>
    <row r="519" spans="1:11" x14ac:dyDescent="0.3">
      <c r="A519" s="108" t="s">
        <v>1346</v>
      </c>
      <c r="B519">
        <v>67850</v>
      </c>
      <c r="C519">
        <v>77510</v>
      </c>
      <c r="D519">
        <v>87170</v>
      </c>
      <c r="E519">
        <v>96829.999999999985</v>
      </c>
      <c r="F519">
        <v>104649.99999999999</v>
      </c>
      <c r="G519">
        <v>112354.99999999999</v>
      </c>
      <c r="H519">
        <v>120174.99999999999</v>
      </c>
      <c r="I519">
        <v>127879.99999999999</v>
      </c>
      <c r="K519" s="101"/>
    </row>
    <row r="520" spans="1:11" x14ac:dyDescent="0.3">
      <c r="A520" s="108" t="s">
        <v>1347</v>
      </c>
      <c r="B520">
        <v>58534.999999999993</v>
      </c>
      <c r="C520">
        <v>66930</v>
      </c>
      <c r="D520">
        <v>75325</v>
      </c>
      <c r="E520">
        <v>83605</v>
      </c>
      <c r="F520">
        <v>90390</v>
      </c>
      <c r="G520">
        <v>97059.999999999985</v>
      </c>
      <c r="H520">
        <v>103729.99999999999</v>
      </c>
      <c r="I520">
        <v>110399.99999999999</v>
      </c>
    </row>
    <row r="521" spans="1:11" x14ac:dyDescent="0.3">
      <c r="A521" s="108" t="s">
        <v>1348</v>
      </c>
      <c r="B521">
        <v>53934.999999999993</v>
      </c>
      <c r="C521">
        <v>61639.999999999993</v>
      </c>
      <c r="D521">
        <v>69345</v>
      </c>
      <c r="E521">
        <v>77050</v>
      </c>
      <c r="F521">
        <v>83260</v>
      </c>
      <c r="G521">
        <v>89470</v>
      </c>
      <c r="H521">
        <v>95564.999999999985</v>
      </c>
      <c r="I521">
        <v>101774.99999999999</v>
      </c>
    </row>
    <row r="522" spans="1:11" x14ac:dyDescent="0.3">
      <c r="A522" s="108" t="s">
        <v>19</v>
      </c>
      <c r="B522">
        <v>53589.999999999993</v>
      </c>
      <c r="C522">
        <v>61179.999999999993</v>
      </c>
      <c r="D522">
        <v>68885</v>
      </c>
      <c r="E522">
        <v>76475</v>
      </c>
      <c r="F522">
        <v>82685</v>
      </c>
      <c r="G522">
        <v>88780</v>
      </c>
      <c r="H522">
        <v>94874.999999999985</v>
      </c>
      <c r="I522">
        <v>100969.99999999999</v>
      </c>
    </row>
    <row r="523" spans="1:11" x14ac:dyDescent="0.3">
      <c r="A523" s="108" t="s">
        <v>945</v>
      </c>
      <c r="B523">
        <v>53589.999999999993</v>
      </c>
      <c r="C523">
        <v>61179.999999999993</v>
      </c>
      <c r="D523">
        <v>68885</v>
      </c>
      <c r="E523">
        <v>76475</v>
      </c>
      <c r="F523">
        <v>82685</v>
      </c>
      <c r="G523">
        <v>88780</v>
      </c>
      <c r="H523">
        <v>94874.999999999985</v>
      </c>
      <c r="I523">
        <v>100969.99999999999</v>
      </c>
    </row>
    <row r="524" spans="1:11" x14ac:dyDescent="0.3">
      <c r="A524" s="108" t="s">
        <v>1085</v>
      </c>
      <c r="B524">
        <v>53589.999999999993</v>
      </c>
      <c r="C524">
        <v>61179.999999999993</v>
      </c>
      <c r="D524">
        <v>68885</v>
      </c>
      <c r="E524">
        <v>76475</v>
      </c>
      <c r="F524">
        <v>82685</v>
      </c>
      <c r="G524">
        <v>88780</v>
      </c>
      <c r="H524">
        <v>94874.999999999985</v>
      </c>
      <c r="I524">
        <v>100969.99999999999</v>
      </c>
    </row>
    <row r="525" spans="1:11" x14ac:dyDescent="0.3">
      <c r="A525" s="108" t="s">
        <v>1136</v>
      </c>
      <c r="B525">
        <v>53589.999999999993</v>
      </c>
      <c r="C525">
        <v>61179.999999999993</v>
      </c>
      <c r="D525">
        <v>68885</v>
      </c>
      <c r="E525">
        <v>76475</v>
      </c>
      <c r="F525">
        <v>82685</v>
      </c>
      <c r="G525">
        <v>88780</v>
      </c>
      <c r="H525">
        <v>94874.999999999985</v>
      </c>
      <c r="I525">
        <v>100969.99999999999</v>
      </c>
    </row>
    <row r="526" spans="1:11" x14ac:dyDescent="0.3">
      <c r="A526" s="108" t="s">
        <v>32</v>
      </c>
      <c r="B526">
        <v>66815</v>
      </c>
      <c r="C526">
        <v>76360</v>
      </c>
      <c r="D526">
        <v>85905</v>
      </c>
      <c r="E526">
        <v>95334.999999999985</v>
      </c>
      <c r="F526">
        <v>103039.99999999999</v>
      </c>
      <c r="G526">
        <v>110629.99999999999</v>
      </c>
      <c r="H526">
        <v>118219.99999999999</v>
      </c>
      <c r="I526">
        <v>125924.99999999999</v>
      </c>
    </row>
    <row r="527" spans="1:11" x14ac:dyDescent="0.3">
      <c r="A527" s="108" t="s">
        <v>1090</v>
      </c>
      <c r="B527">
        <v>57729.999999999993</v>
      </c>
      <c r="C527">
        <v>65895</v>
      </c>
      <c r="D527">
        <v>74175</v>
      </c>
      <c r="E527">
        <v>82340</v>
      </c>
      <c r="F527">
        <v>89010</v>
      </c>
      <c r="G527">
        <v>95564.999999999985</v>
      </c>
      <c r="H527">
        <v>102119.99999999999</v>
      </c>
      <c r="I527">
        <v>108789.99999999999</v>
      </c>
    </row>
    <row r="528" spans="1:11" x14ac:dyDescent="0.3">
      <c r="A528" s="108" t="s">
        <v>1349</v>
      </c>
      <c r="B528">
        <v>53589.999999999993</v>
      </c>
      <c r="C528">
        <v>61179.999999999993</v>
      </c>
      <c r="D528">
        <v>68885</v>
      </c>
      <c r="E528">
        <v>76475</v>
      </c>
      <c r="F528">
        <v>82685</v>
      </c>
      <c r="G528">
        <v>88780</v>
      </c>
      <c r="H528">
        <v>94874.999999999985</v>
      </c>
      <c r="I528">
        <v>100969.99999999999</v>
      </c>
    </row>
    <row r="529" spans="1:11" x14ac:dyDescent="0.3">
      <c r="A529" s="108" t="s">
        <v>1350</v>
      </c>
      <c r="B529">
        <v>54854.999999999993</v>
      </c>
      <c r="C529">
        <v>62674.999999999993</v>
      </c>
      <c r="D529">
        <v>70495</v>
      </c>
      <c r="E529">
        <v>78315</v>
      </c>
      <c r="F529">
        <v>84640</v>
      </c>
      <c r="G529">
        <v>90850</v>
      </c>
      <c r="H529">
        <v>97174.999999999985</v>
      </c>
      <c r="I529">
        <v>103384.99999999999</v>
      </c>
    </row>
    <row r="530" spans="1:11" x14ac:dyDescent="0.3">
      <c r="A530" s="108" t="s">
        <v>1235</v>
      </c>
      <c r="B530">
        <v>53589.999999999993</v>
      </c>
      <c r="C530">
        <v>61179.999999999993</v>
      </c>
      <c r="D530">
        <v>68885</v>
      </c>
      <c r="E530">
        <v>76475</v>
      </c>
      <c r="F530">
        <v>82685</v>
      </c>
      <c r="G530">
        <v>88780</v>
      </c>
      <c r="H530">
        <v>94874.999999999985</v>
      </c>
      <c r="I530">
        <v>100969.99999999999</v>
      </c>
    </row>
    <row r="531" spans="1:11" x14ac:dyDescent="0.3">
      <c r="A531" s="108" t="s">
        <v>44</v>
      </c>
      <c r="B531">
        <v>64974.999999999993</v>
      </c>
      <c r="C531">
        <v>74290</v>
      </c>
      <c r="D531">
        <v>83605</v>
      </c>
      <c r="E531">
        <v>92805</v>
      </c>
      <c r="F531">
        <v>100279.99999999999</v>
      </c>
      <c r="G531">
        <v>107754.99999999999</v>
      </c>
      <c r="H531">
        <v>115114.99999999999</v>
      </c>
      <c r="I531">
        <v>122589.99999999999</v>
      </c>
    </row>
    <row r="532" spans="1:11" x14ac:dyDescent="0.3">
      <c r="A532" s="108" t="s">
        <v>1351</v>
      </c>
      <c r="B532">
        <v>53589.999999999993</v>
      </c>
      <c r="C532">
        <v>61179.999999999993</v>
      </c>
      <c r="D532">
        <v>68885</v>
      </c>
      <c r="E532">
        <v>76475</v>
      </c>
      <c r="F532">
        <v>82685</v>
      </c>
      <c r="G532">
        <v>88780</v>
      </c>
      <c r="H532">
        <v>94874.999999999985</v>
      </c>
      <c r="I532">
        <v>100969.99999999999</v>
      </c>
    </row>
    <row r="533" spans="1:11" x14ac:dyDescent="0.3">
      <c r="A533" s="108" t="s">
        <v>1352</v>
      </c>
      <c r="B533">
        <v>59684.999999999993</v>
      </c>
      <c r="C533">
        <v>68195</v>
      </c>
      <c r="D533">
        <v>76705</v>
      </c>
      <c r="E533">
        <v>85215</v>
      </c>
      <c r="F533">
        <v>92115</v>
      </c>
      <c r="G533">
        <v>98899.999999999985</v>
      </c>
      <c r="H533">
        <v>105684.99999999999</v>
      </c>
      <c r="I533">
        <v>112584.99999999999</v>
      </c>
    </row>
    <row r="534" spans="1:11" x14ac:dyDescent="0.3">
      <c r="A534" s="108" t="s">
        <v>1353</v>
      </c>
      <c r="B534">
        <v>63594.999999999993</v>
      </c>
      <c r="C534">
        <v>72680</v>
      </c>
      <c r="D534">
        <v>81765</v>
      </c>
      <c r="E534">
        <v>90735</v>
      </c>
      <c r="F534">
        <v>98094.999999999985</v>
      </c>
      <c r="G534">
        <v>105339.99999999999</v>
      </c>
      <c r="H534">
        <v>112584.99999999999</v>
      </c>
      <c r="I534">
        <v>119829.99999999999</v>
      </c>
    </row>
    <row r="535" spans="1:11" x14ac:dyDescent="0.3">
      <c r="A535" s="108" t="s">
        <v>1354</v>
      </c>
      <c r="B535">
        <v>53589.999999999993</v>
      </c>
      <c r="C535">
        <v>61179.999999999993</v>
      </c>
      <c r="D535">
        <v>68885</v>
      </c>
      <c r="E535">
        <v>76475</v>
      </c>
      <c r="F535">
        <v>82685</v>
      </c>
      <c r="G535">
        <v>88780</v>
      </c>
      <c r="H535">
        <v>94874.999999999985</v>
      </c>
      <c r="I535">
        <v>100969.99999999999</v>
      </c>
    </row>
    <row r="536" spans="1:11" x14ac:dyDescent="0.3">
      <c r="A536" s="108" t="s">
        <v>302</v>
      </c>
      <c r="B536">
        <v>53589.999999999993</v>
      </c>
      <c r="C536">
        <v>61179.999999999993</v>
      </c>
      <c r="D536">
        <v>68885</v>
      </c>
      <c r="E536">
        <v>76475</v>
      </c>
      <c r="F536">
        <v>82685</v>
      </c>
      <c r="G536">
        <v>88780</v>
      </c>
      <c r="H536">
        <v>94874.999999999985</v>
      </c>
      <c r="I536">
        <v>100969.99999999999</v>
      </c>
    </row>
    <row r="537" spans="1:11" x14ac:dyDescent="0.3">
      <c r="A537" s="108" t="s">
        <v>303</v>
      </c>
      <c r="B537">
        <v>53589.999999999993</v>
      </c>
      <c r="C537">
        <v>61179.999999999993</v>
      </c>
      <c r="D537">
        <v>68885</v>
      </c>
      <c r="E537">
        <v>76475</v>
      </c>
      <c r="F537">
        <v>82685</v>
      </c>
      <c r="G537">
        <v>88780</v>
      </c>
      <c r="H537">
        <v>94874.999999999985</v>
      </c>
      <c r="I537">
        <v>100969.99999999999</v>
      </c>
    </row>
    <row r="538" spans="1:11" x14ac:dyDescent="0.3">
      <c r="A538" s="108" t="s">
        <v>60</v>
      </c>
      <c r="B538">
        <v>53589.999999999993</v>
      </c>
      <c r="C538">
        <v>61179.999999999993</v>
      </c>
      <c r="D538">
        <v>68885</v>
      </c>
      <c r="E538">
        <v>76475</v>
      </c>
      <c r="F538">
        <v>82685</v>
      </c>
      <c r="G538">
        <v>88780</v>
      </c>
      <c r="H538">
        <v>94874.999999999985</v>
      </c>
      <c r="I538">
        <v>100969.99999999999</v>
      </c>
    </row>
    <row r="539" spans="1:11" x14ac:dyDescent="0.3">
      <c r="A539" s="108" t="s">
        <v>1355</v>
      </c>
      <c r="B539">
        <v>53589.999999999993</v>
      </c>
      <c r="C539">
        <v>61179.999999999993</v>
      </c>
      <c r="D539">
        <v>68885</v>
      </c>
      <c r="E539">
        <v>76475</v>
      </c>
      <c r="F539">
        <v>82685</v>
      </c>
      <c r="G539">
        <v>88780</v>
      </c>
      <c r="H539">
        <v>94874.999999999985</v>
      </c>
      <c r="I539">
        <v>100969.99999999999</v>
      </c>
    </row>
    <row r="540" spans="1:11" x14ac:dyDescent="0.3">
      <c r="A540" s="108" t="s">
        <v>1356</v>
      </c>
      <c r="B540">
        <v>64399.999999999993</v>
      </c>
      <c r="C540">
        <v>73600</v>
      </c>
      <c r="D540">
        <v>82800</v>
      </c>
      <c r="E540">
        <v>92000</v>
      </c>
      <c r="F540">
        <v>99359.999999999985</v>
      </c>
      <c r="G540">
        <v>106719.99999999999</v>
      </c>
      <c r="H540">
        <v>114079.99999999999</v>
      </c>
      <c r="I540">
        <v>121439.99999999999</v>
      </c>
    </row>
    <row r="541" spans="1:11" x14ac:dyDescent="0.3">
      <c r="A541" s="108" t="s">
        <v>365</v>
      </c>
      <c r="B541">
        <v>55314.999999999993</v>
      </c>
      <c r="C541">
        <v>63249.999999999993</v>
      </c>
      <c r="D541">
        <v>71185</v>
      </c>
      <c r="E541">
        <v>79005</v>
      </c>
      <c r="F541">
        <v>85330</v>
      </c>
      <c r="G541">
        <v>91655</v>
      </c>
      <c r="H541">
        <v>97979.999999999985</v>
      </c>
      <c r="I541">
        <v>104304.99999999999</v>
      </c>
    </row>
    <row r="542" spans="1:11" x14ac:dyDescent="0.3">
      <c r="A542" s="108" t="s">
        <v>1357</v>
      </c>
      <c r="B542">
        <v>67850</v>
      </c>
      <c r="C542">
        <v>77510</v>
      </c>
      <c r="D542">
        <v>87170</v>
      </c>
      <c r="E542">
        <v>96829.999999999985</v>
      </c>
      <c r="F542">
        <v>104649.99999999999</v>
      </c>
      <c r="G542">
        <v>112354.99999999999</v>
      </c>
      <c r="H542">
        <v>120174.99999999999</v>
      </c>
      <c r="I542">
        <v>127879.99999999999</v>
      </c>
    </row>
    <row r="543" spans="1:11" x14ac:dyDescent="0.3">
      <c r="A543" s="108" t="s">
        <v>1358</v>
      </c>
      <c r="B543">
        <v>56924.999999999993</v>
      </c>
      <c r="C543">
        <v>64974.999999999993</v>
      </c>
      <c r="D543">
        <v>73140</v>
      </c>
      <c r="E543">
        <v>81190</v>
      </c>
      <c r="F543">
        <v>87745</v>
      </c>
      <c r="G543">
        <v>94185</v>
      </c>
      <c r="H543">
        <v>100739.99999999999</v>
      </c>
      <c r="I543">
        <v>107179.99999999999</v>
      </c>
      <c r="K543" s="101"/>
    </row>
    <row r="544" spans="1:11" x14ac:dyDescent="0.3">
      <c r="A544" s="108" t="s">
        <v>1359</v>
      </c>
      <c r="B544">
        <v>57499.999999999993</v>
      </c>
      <c r="C544">
        <v>65780</v>
      </c>
      <c r="D544">
        <v>73945</v>
      </c>
      <c r="E544">
        <v>82110</v>
      </c>
      <c r="F544">
        <v>88780</v>
      </c>
      <c r="G544">
        <v>95334.999999999985</v>
      </c>
      <c r="H544">
        <v>101889.99999999999</v>
      </c>
      <c r="I544">
        <v>108444.99999999999</v>
      </c>
    </row>
    <row r="545" spans="1:11" x14ac:dyDescent="0.3">
      <c r="A545" s="108" t="s">
        <v>1360</v>
      </c>
      <c r="B545">
        <v>53589.999999999993</v>
      </c>
      <c r="C545">
        <v>61179.999999999993</v>
      </c>
      <c r="D545">
        <v>68885</v>
      </c>
      <c r="E545">
        <v>76475</v>
      </c>
      <c r="F545">
        <v>82685</v>
      </c>
      <c r="G545">
        <v>88780</v>
      </c>
      <c r="H545">
        <v>94874.999999999985</v>
      </c>
      <c r="I545">
        <v>100969.99999999999</v>
      </c>
    </row>
    <row r="546" spans="1:11" x14ac:dyDescent="0.3">
      <c r="A546" s="108" t="s">
        <v>1361</v>
      </c>
      <c r="B546">
        <v>68770</v>
      </c>
      <c r="C546">
        <v>78660</v>
      </c>
      <c r="D546">
        <v>88435</v>
      </c>
      <c r="E546">
        <v>98209.999999999985</v>
      </c>
      <c r="F546">
        <v>106144.99999999999</v>
      </c>
      <c r="G546">
        <v>113964.99999999999</v>
      </c>
      <c r="H546">
        <v>121784.99999999999</v>
      </c>
      <c r="I546">
        <v>129719.99999999999</v>
      </c>
    </row>
    <row r="547" spans="1:11" x14ac:dyDescent="0.3">
      <c r="A547" s="108" t="s">
        <v>1362</v>
      </c>
      <c r="B547">
        <v>58649.999999999993</v>
      </c>
      <c r="C547">
        <v>67045</v>
      </c>
      <c r="D547">
        <v>75440</v>
      </c>
      <c r="E547">
        <v>83720</v>
      </c>
      <c r="F547">
        <v>90505</v>
      </c>
      <c r="G547">
        <v>97174.999999999985</v>
      </c>
      <c r="H547">
        <v>103844.99999999999</v>
      </c>
      <c r="I547">
        <v>110514.99999999999</v>
      </c>
    </row>
    <row r="548" spans="1:11" x14ac:dyDescent="0.3">
      <c r="A548" s="108" t="s">
        <v>1363</v>
      </c>
      <c r="B548">
        <v>63019.999999999993</v>
      </c>
      <c r="C548">
        <v>71990</v>
      </c>
      <c r="D548">
        <v>80960</v>
      </c>
      <c r="E548">
        <v>89930</v>
      </c>
      <c r="F548">
        <v>97174.999999999985</v>
      </c>
      <c r="G548">
        <v>104419.99999999999</v>
      </c>
      <c r="H548">
        <v>111549.99999999999</v>
      </c>
      <c r="I548">
        <v>118794.99999999999</v>
      </c>
    </row>
    <row r="549" spans="1:11" x14ac:dyDescent="0.3">
      <c r="A549" s="108" t="s">
        <v>98</v>
      </c>
      <c r="B549">
        <v>53589.999999999993</v>
      </c>
      <c r="C549">
        <v>61179.999999999993</v>
      </c>
      <c r="D549">
        <v>68885</v>
      </c>
      <c r="E549">
        <v>76475</v>
      </c>
      <c r="F549">
        <v>82685</v>
      </c>
      <c r="G549">
        <v>88780</v>
      </c>
      <c r="H549">
        <v>94874.999999999985</v>
      </c>
      <c r="I549">
        <v>100969.99999999999</v>
      </c>
    </row>
    <row r="550" spans="1:11" x14ac:dyDescent="0.3">
      <c r="A550" s="108" t="s">
        <v>8</v>
      </c>
      <c r="B550">
        <v>63939.999999999993</v>
      </c>
      <c r="C550">
        <v>73140</v>
      </c>
      <c r="D550">
        <v>82225</v>
      </c>
      <c r="E550">
        <v>91310</v>
      </c>
      <c r="F550">
        <v>98669.999999999985</v>
      </c>
      <c r="G550">
        <v>106029.99999999999</v>
      </c>
      <c r="H550">
        <v>113274.99999999999</v>
      </c>
      <c r="I550">
        <v>120634.99999999999</v>
      </c>
      <c r="K550" s="106" t="s">
        <v>1835</v>
      </c>
    </row>
    <row r="551" spans="1:11" x14ac:dyDescent="0.3">
      <c r="A551" s="108" t="s">
        <v>9</v>
      </c>
      <c r="B551">
        <v>57384.999999999993</v>
      </c>
      <c r="C551">
        <v>65550</v>
      </c>
      <c r="D551">
        <v>73715</v>
      </c>
      <c r="E551">
        <v>81880</v>
      </c>
      <c r="F551">
        <v>88435</v>
      </c>
      <c r="G551">
        <v>94989.999999999985</v>
      </c>
      <c r="H551">
        <v>101544.99999999999</v>
      </c>
      <c r="I551">
        <v>108099.99999999999</v>
      </c>
    </row>
    <row r="552" spans="1:11" x14ac:dyDescent="0.3">
      <c r="A552" s="108" t="s">
        <v>10</v>
      </c>
      <c r="B552">
        <v>67965</v>
      </c>
      <c r="C552">
        <v>77625</v>
      </c>
      <c r="D552">
        <v>87285</v>
      </c>
      <c r="E552">
        <v>96944.999999999985</v>
      </c>
      <c r="F552">
        <v>104764.99999999999</v>
      </c>
      <c r="G552">
        <v>112469.99999999999</v>
      </c>
      <c r="H552">
        <v>120289.99999999999</v>
      </c>
      <c r="I552">
        <v>127994.99999999999</v>
      </c>
    </row>
    <row r="553" spans="1:11" x14ac:dyDescent="0.3">
      <c r="A553" s="108" t="s">
        <v>11</v>
      </c>
      <c r="B553">
        <v>64859.999999999993</v>
      </c>
      <c r="C553">
        <v>74060</v>
      </c>
      <c r="D553">
        <v>83375</v>
      </c>
      <c r="E553">
        <v>92575</v>
      </c>
      <c r="F553">
        <v>100049.99999999999</v>
      </c>
      <c r="G553">
        <v>107409.99999999999</v>
      </c>
      <c r="H553">
        <v>114884.99999999999</v>
      </c>
      <c r="I553">
        <v>122244.99999999999</v>
      </c>
    </row>
    <row r="554" spans="1:11" x14ac:dyDescent="0.3">
      <c r="A554" s="108" t="s">
        <v>12</v>
      </c>
      <c r="B554">
        <v>71645</v>
      </c>
      <c r="C554">
        <v>81880</v>
      </c>
      <c r="D554">
        <v>92115</v>
      </c>
      <c r="E554">
        <v>102234.99999999999</v>
      </c>
      <c r="F554">
        <v>110514.99999999999</v>
      </c>
      <c r="G554">
        <v>118679.99999999999</v>
      </c>
      <c r="H554">
        <v>126844.99999999999</v>
      </c>
      <c r="I554">
        <v>135010</v>
      </c>
    </row>
    <row r="555" spans="1:11" x14ac:dyDescent="0.3">
      <c r="A555" s="108" t="s">
        <v>13</v>
      </c>
      <c r="B555">
        <v>63249.999999999993</v>
      </c>
      <c r="C555">
        <v>72220</v>
      </c>
      <c r="D555">
        <v>81305</v>
      </c>
      <c r="E555">
        <v>90275</v>
      </c>
      <c r="F555">
        <v>97519.999999999985</v>
      </c>
      <c r="G555">
        <v>104764.99999999999</v>
      </c>
      <c r="H555">
        <v>112009.99999999999</v>
      </c>
      <c r="I555">
        <v>119254.99999999999</v>
      </c>
    </row>
    <row r="556" spans="1:11" x14ac:dyDescent="0.3">
      <c r="A556" s="108" t="s">
        <v>14</v>
      </c>
      <c r="B556">
        <v>76475</v>
      </c>
      <c r="C556">
        <v>87400</v>
      </c>
      <c r="D556">
        <v>98324.999999999985</v>
      </c>
      <c r="E556">
        <v>109134.99999999999</v>
      </c>
      <c r="F556">
        <v>117874.99999999999</v>
      </c>
      <c r="G556">
        <v>126614.99999999999</v>
      </c>
      <c r="H556">
        <v>135355</v>
      </c>
      <c r="I556">
        <v>144095</v>
      </c>
    </row>
    <row r="557" spans="1:11" x14ac:dyDescent="0.3">
      <c r="A557" s="108" t="s">
        <v>15</v>
      </c>
      <c r="B557">
        <v>61294.999999999993</v>
      </c>
      <c r="C557">
        <v>70035</v>
      </c>
      <c r="D557">
        <v>78775</v>
      </c>
      <c r="E557">
        <v>87515</v>
      </c>
      <c r="F557">
        <v>94529.999999999985</v>
      </c>
      <c r="G557">
        <v>101544.99999999999</v>
      </c>
      <c r="H557">
        <v>108559.99999999999</v>
      </c>
      <c r="I557">
        <v>115574.99999999999</v>
      </c>
    </row>
    <row r="558" spans="1:11" x14ac:dyDescent="0.3">
      <c r="A558" s="108" t="s">
        <v>16</v>
      </c>
      <c r="B558">
        <v>61179.999999999993</v>
      </c>
      <c r="C558">
        <v>69920</v>
      </c>
      <c r="D558">
        <v>78660</v>
      </c>
      <c r="E558">
        <v>87285</v>
      </c>
      <c r="F558">
        <v>94299.999999999985</v>
      </c>
      <c r="G558">
        <v>101314.99999999999</v>
      </c>
      <c r="H558">
        <v>108329.99999999999</v>
      </c>
      <c r="I558">
        <v>115229.99999999999</v>
      </c>
    </row>
    <row r="559" spans="1:11" x14ac:dyDescent="0.3">
      <c r="A559" s="108" t="s">
        <v>17</v>
      </c>
      <c r="B559">
        <v>73600</v>
      </c>
      <c r="C559">
        <v>84065</v>
      </c>
      <c r="D559">
        <v>94529.999999999985</v>
      </c>
      <c r="E559">
        <v>104994.99999999999</v>
      </c>
      <c r="F559">
        <v>113504.99999999999</v>
      </c>
      <c r="G559">
        <v>121899.99999999999</v>
      </c>
      <c r="H559">
        <v>130294.99999999999</v>
      </c>
      <c r="I559">
        <v>138690</v>
      </c>
    </row>
    <row r="560" spans="1:11" x14ac:dyDescent="0.3">
      <c r="A560" s="108" t="s">
        <v>18</v>
      </c>
      <c r="B560">
        <v>61179.999999999993</v>
      </c>
      <c r="C560">
        <v>69920</v>
      </c>
      <c r="D560">
        <v>78660</v>
      </c>
      <c r="E560">
        <v>87285</v>
      </c>
      <c r="F560">
        <v>94299.999999999985</v>
      </c>
      <c r="G560">
        <v>101314.99999999999</v>
      </c>
      <c r="H560">
        <v>108329.99999999999</v>
      </c>
      <c r="I560">
        <v>115229.99999999999</v>
      </c>
    </row>
    <row r="561" spans="1:9" x14ac:dyDescent="0.3">
      <c r="A561" s="108" t="s">
        <v>19</v>
      </c>
      <c r="B561">
        <v>61179.999999999993</v>
      </c>
      <c r="C561">
        <v>69920</v>
      </c>
      <c r="D561">
        <v>78660</v>
      </c>
      <c r="E561">
        <v>87285</v>
      </c>
      <c r="F561">
        <v>94299.999999999985</v>
      </c>
      <c r="G561">
        <v>101314.99999999999</v>
      </c>
      <c r="H561">
        <v>108329.99999999999</v>
      </c>
      <c r="I561">
        <v>115229.99999999999</v>
      </c>
    </row>
    <row r="562" spans="1:9" x14ac:dyDescent="0.3">
      <c r="A562" s="108" t="s">
        <v>20</v>
      </c>
      <c r="B562">
        <v>61179.999999999993</v>
      </c>
      <c r="C562">
        <v>69920</v>
      </c>
      <c r="D562">
        <v>78660</v>
      </c>
      <c r="E562">
        <v>87285</v>
      </c>
      <c r="F562">
        <v>94299.999999999985</v>
      </c>
      <c r="G562">
        <v>101314.99999999999</v>
      </c>
      <c r="H562">
        <v>108329.99999999999</v>
      </c>
      <c r="I562">
        <v>115229.99999999999</v>
      </c>
    </row>
    <row r="563" spans="1:9" x14ac:dyDescent="0.3">
      <c r="A563" s="108" t="s">
        <v>21</v>
      </c>
      <c r="B563">
        <v>76475</v>
      </c>
      <c r="C563">
        <v>87400</v>
      </c>
      <c r="D563">
        <v>98324.999999999985</v>
      </c>
      <c r="E563">
        <v>109134.99999999999</v>
      </c>
      <c r="F563">
        <v>117874.99999999999</v>
      </c>
      <c r="G563">
        <v>126614.99999999999</v>
      </c>
      <c r="H563">
        <v>135355</v>
      </c>
      <c r="I563">
        <v>144095</v>
      </c>
    </row>
    <row r="564" spans="1:9" x14ac:dyDescent="0.3">
      <c r="A564" s="108" t="s">
        <v>22</v>
      </c>
      <c r="B564">
        <v>61179.999999999993</v>
      </c>
      <c r="C564">
        <v>69920</v>
      </c>
      <c r="D564">
        <v>78660</v>
      </c>
      <c r="E564">
        <v>87285</v>
      </c>
      <c r="F564">
        <v>94299.999999999985</v>
      </c>
      <c r="G564">
        <v>101314.99999999999</v>
      </c>
      <c r="H564">
        <v>108329.99999999999</v>
      </c>
      <c r="I564">
        <v>115229.99999999999</v>
      </c>
    </row>
    <row r="565" spans="1:9" x14ac:dyDescent="0.3">
      <c r="A565" s="108" t="s">
        <v>23</v>
      </c>
      <c r="B565">
        <v>83950</v>
      </c>
      <c r="C565">
        <v>95909.999999999985</v>
      </c>
      <c r="D565">
        <v>107869.99999999999</v>
      </c>
      <c r="E565">
        <v>119829.99999999999</v>
      </c>
      <c r="F565">
        <v>129489.99999999999</v>
      </c>
      <c r="G565">
        <v>139035</v>
      </c>
      <c r="H565">
        <v>148695</v>
      </c>
      <c r="I565">
        <v>158240</v>
      </c>
    </row>
    <row r="566" spans="1:9" x14ac:dyDescent="0.3">
      <c r="A566" s="108" t="s">
        <v>24</v>
      </c>
      <c r="B566">
        <v>61179.999999999993</v>
      </c>
      <c r="C566">
        <v>69920</v>
      </c>
      <c r="D566">
        <v>78660</v>
      </c>
      <c r="E566">
        <v>87285</v>
      </c>
      <c r="F566">
        <v>94299.999999999985</v>
      </c>
      <c r="G566">
        <v>101314.99999999999</v>
      </c>
      <c r="H566">
        <v>108329.99999999999</v>
      </c>
      <c r="I566">
        <v>115229.99999999999</v>
      </c>
    </row>
    <row r="567" spans="1:9" x14ac:dyDescent="0.3">
      <c r="A567" s="108" t="s">
        <v>25</v>
      </c>
      <c r="B567">
        <v>63249.999999999993</v>
      </c>
      <c r="C567">
        <v>72220</v>
      </c>
      <c r="D567">
        <v>81305</v>
      </c>
      <c r="E567">
        <v>90275</v>
      </c>
      <c r="F567">
        <v>97519.999999999985</v>
      </c>
      <c r="G567">
        <v>104764.99999999999</v>
      </c>
      <c r="H567">
        <v>112009.99999999999</v>
      </c>
      <c r="I567">
        <v>119254.99999999999</v>
      </c>
    </row>
    <row r="568" spans="1:9" x14ac:dyDescent="0.3">
      <c r="A568" s="108" t="s">
        <v>334</v>
      </c>
      <c r="B568">
        <v>77970</v>
      </c>
      <c r="C568">
        <v>89125</v>
      </c>
      <c r="D568">
        <v>100279.99999999999</v>
      </c>
      <c r="E568">
        <v>111319.99999999999</v>
      </c>
      <c r="F568">
        <v>120289.99999999999</v>
      </c>
      <c r="G568">
        <v>129144.99999999999</v>
      </c>
      <c r="H568">
        <v>138115</v>
      </c>
      <c r="I568">
        <v>146970</v>
      </c>
    </row>
    <row r="569" spans="1:9" x14ac:dyDescent="0.3">
      <c r="A569" s="108" t="s">
        <v>26</v>
      </c>
      <c r="B569">
        <v>62099.999999999993</v>
      </c>
      <c r="C569">
        <v>70955</v>
      </c>
      <c r="D569">
        <v>79810</v>
      </c>
      <c r="E569">
        <v>88665</v>
      </c>
      <c r="F569">
        <v>95794.999999999985</v>
      </c>
      <c r="G569">
        <v>102924.99999999999</v>
      </c>
      <c r="H569">
        <v>110054.99999999999</v>
      </c>
      <c r="I569">
        <v>117069.99999999999</v>
      </c>
    </row>
    <row r="570" spans="1:9" x14ac:dyDescent="0.3">
      <c r="A570" s="108" t="s">
        <v>27</v>
      </c>
      <c r="B570">
        <v>61294.999999999993</v>
      </c>
      <c r="C570">
        <v>70035</v>
      </c>
      <c r="D570">
        <v>78775</v>
      </c>
      <c r="E570">
        <v>87515</v>
      </c>
      <c r="F570">
        <v>94529.999999999985</v>
      </c>
      <c r="G570">
        <v>101544.99999999999</v>
      </c>
      <c r="H570">
        <v>108559.99999999999</v>
      </c>
      <c r="I570">
        <v>115574.99999999999</v>
      </c>
    </row>
    <row r="571" spans="1:9" x14ac:dyDescent="0.3">
      <c r="A571" s="108" t="s">
        <v>258</v>
      </c>
      <c r="B571">
        <v>83950</v>
      </c>
      <c r="C571">
        <v>95909.999999999985</v>
      </c>
      <c r="D571">
        <v>107869.99999999999</v>
      </c>
      <c r="E571">
        <v>119829.99999999999</v>
      </c>
      <c r="F571">
        <v>129489.99999999999</v>
      </c>
      <c r="G571">
        <v>139035</v>
      </c>
      <c r="H571">
        <v>148695</v>
      </c>
      <c r="I571">
        <v>158240</v>
      </c>
    </row>
    <row r="572" spans="1:9" x14ac:dyDescent="0.3">
      <c r="A572" s="108" t="s">
        <v>28</v>
      </c>
      <c r="B572">
        <v>61179.999999999993</v>
      </c>
      <c r="C572">
        <v>69920</v>
      </c>
      <c r="D572">
        <v>78660</v>
      </c>
      <c r="E572">
        <v>87285</v>
      </c>
      <c r="F572">
        <v>94299.999999999985</v>
      </c>
      <c r="G572">
        <v>101314.99999999999</v>
      </c>
      <c r="H572">
        <v>108329.99999999999</v>
      </c>
      <c r="I572">
        <v>115229.99999999999</v>
      </c>
    </row>
    <row r="573" spans="1:9" x14ac:dyDescent="0.3">
      <c r="A573" s="108" t="s">
        <v>5</v>
      </c>
      <c r="B573">
        <v>61524.999999999993</v>
      </c>
      <c r="C573">
        <v>70265</v>
      </c>
      <c r="D573">
        <v>79005</v>
      </c>
      <c r="E573">
        <v>87745</v>
      </c>
      <c r="F573">
        <v>94874.999999999985</v>
      </c>
      <c r="G573">
        <v>101889.99999999999</v>
      </c>
      <c r="H573">
        <v>108904.99999999999</v>
      </c>
      <c r="I573">
        <v>115919.99999999999</v>
      </c>
    </row>
    <row r="574" spans="1:9" x14ac:dyDescent="0.3">
      <c r="A574" s="108" t="s">
        <v>29</v>
      </c>
      <c r="B574">
        <v>65550</v>
      </c>
      <c r="C574">
        <v>74980</v>
      </c>
      <c r="D574">
        <v>84295</v>
      </c>
      <c r="E574">
        <v>93610</v>
      </c>
      <c r="F574">
        <v>101199.99999999999</v>
      </c>
      <c r="G574">
        <v>108674.99999999999</v>
      </c>
      <c r="H574">
        <v>116149.99999999999</v>
      </c>
      <c r="I574">
        <v>123624.99999999999</v>
      </c>
    </row>
    <row r="575" spans="1:9" x14ac:dyDescent="0.3">
      <c r="A575" s="108" t="s">
        <v>30</v>
      </c>
      <c r="B575">
        <v>61179.999999999993</v>
      </c>
      <c r="C575">
        <v>69920</v>
      </c>
      <c r="D575">
        <v>78660</v>
      </c>
      <c r="E575">
        <v>87285</v>
      </c>
      <c r="F575">
        <v>94299.999999999985</v>
      </c>
      <c r="G575">
        <v>101314.99999999999</v>
      </c>
      <c r="H575">
        <v>108329.99999999999</v>
      </c>
      <c r="I575">
        <v>115229.99999999999</v>
      </c>
    </row>
    <row r="576" spans="1:9" x14ac:dyDescent="0.3">
      <c r="A576" s="108" t="s">
        <v>31</v>
      </c>
      <c r="B576">
        <v>66125</v>
      </c>
      <c r="C576">
        <v>75555</v>
      </c>
      <c r="D576">
        <v>84985</v>
      </c>
      <c r="E576">
        <v>94414.999999999985</v>
      </c>
      <c r="F576">
        <v>102004.99999999999</v>
      </c>
      <c r="G576">
        <v>109594.99999999999</v>
      </c>
      <c r="H576">
        <v>117184.99999999999</v>
      </c>
      <c r="I576">
        <v>124659.99999999999</v>
      </c>
    </row>
    <row r="577" spans="1:9" x14ac:dyDescent="0.3">
      <c r="A577" s="108" t="s">
        <v>32</v>
      </c>
      <c r="B577">
        <v>61179.999999999993</v>
      </c>
      <c r="C577">
        <v>69920</v>
      </c>
      <c r="D577">
        <v>78660</v>
      </c>
      <c r="E577">
        <v>87285</v>
      </c>
      <c r="F577">
        <v>94299.999999999985</v>
      </c>
      <c r="G577">
        <v>101314.99999999999</v>
      </c>
      <c r="H577">
        <v>108329.99999999999</v>
      </c>
      <c r="I577">
        <v>115229.99999999999</v>
      </c>
    </row>
    <row r="578" spans="1:9" x14ac:dyDescent="0.3">
      <c r="A578" s="108" t="s">
        <v>33</v>
      </c>
      <c r="B578">
        <v>61179.999999999993</v>
      </c>
      <c r="C578">
        <v>69920</v>
      </c>
      <c r="D578">
        <v>78660</v>
      </c>
      <c r="E578">
        <v>87285</v>
      </c>
      <c r="F578">
        <v>94299.999999999985</v>
      </c>
      <c r="G578">
        <v>101314.99999999999</v>
      </c>
      <c r="H578">
        <v>108329.99999999999</v>
      </c>
      <c r="I578">
        <v>115229.99999999999</v>
      </c>
    </row>
    <row r="579" spans="1:9" x14ac:dyDescent="0.3">
      <c r="A579" s="108" t="s">
        <v>34</v>
      </c>
      <c r="B579">
        <v>61179.999999999993</v>
      </c>
      <c r="C579">
        <v>69920</v>
      </c>
      <c r="D579">
        <v>78660</v>
      </c>
      <c r="E579">
        <v>87285</v>
      </c>
      <c r="F579">
        <v>94299.999999999985</v>
      </c>
      <c r="G579">
        <v>101314.99999999999</v>
      </c>
      <c r="H579">
        <v>108329.99999999999</v>
      </c>
      <c r="I579">
        <v>115229.99999999999</v>
      </c>
    </row>
    <row r="580" spans="1:9" x14ac:dyDescent="0.3">
      <c r="A580" s="108" t="s">
        <v>35</v>
      </c>
      <c r="B580">
        <v>61179.999999999993</v>
      </c>
      <c r="C580">
        <v>69920</v>
      </c>
      <c r="D580">
        <v>78660</v>
      </c>
      <c r="E580">
        <v>87285</v>
      </c>
      <c r="F580">
        <v>94299.999999999985</v>
      </c>
      <c r="G580">
        <v>101314.99999999999</v>
      </c>
      <c r="H580">
        <v>108329.99999999999</v>
      </c>
      <c r="I580">
        <v>115229.99999999999</v>
      </c>
    </row>
    <row r="581" spans="1:9" x14ac:dyDescent="0.3">
      <c r="A581" s="108" t="s">
        <v>36</v>
      </c>
      <c r="B581">
        <v>78660</v>
      </c>
      <c r="C581">
        <v>89815</v>
      </c>
      <c r="D581">
        <v>101084.99999999999</v>
      </c>
      <c r="E581">
        <v>112239.99999999999</v>
      </c>
      <c r="F581">
        <v>121324.99999999999</v>
      </c>
      <c r="G581">
        <v>130294.99999999999</v>
      </c>
      <c r="H581">
        <v>139265</v>
      </c>
      <c r="I581">
        <v>148235</v>
      </c>
    </row>
    <row r="582" spans="1:9" x14ac:dyDescent="0.3">
      <c r="A582" s="108" t="s">
        <v>4</v>
      </c>
      <c r="B582">
        <v>61179.999999999993</v>
      </c>
      <c r="C582">
        <v>69920</v>
      </c>
      <c r="D582">
        <v>78660</v>
      </c>
      <c r="E582">
        <v>87285</v>
      </c>
      <c r="F582">
        <v>94299.999999999985</v>
      </c>
      <c r="G582">
        <v>101314.99999999999</v>
      </c>
      <c r="H582">
        <v>108329.99999999999</v>
      </c>
      <c r="I582">
        <v>115229.99999999999</v>
      </c>
    </row>
    <row r="583" spans="1:9" x14ac:dyDescent="0.3">
      <c r="A583" s="108" t="s">
        <v>37</v>
      </c>
      <c r="B583">
        <v>61179.999999999993</v>
      </c>
      <c r="C583">
        <v>69920</v>
      </c>
      <c r="D583">
        <v>78660</v>
      </c>
      <c r="E583">
        <v>87285</v>
      </c>
      <c r="F583">
        <v>94299.999999999985</v>
      </c>
      <c r="G583">
        <v>101314.99999999999</v>
      </c>
      <c r="H583">
        <v>108329.99999999999</v>
      </c>
      <c r="I583">
        <v>115229.99999999999</v>
      </c>
    </row>
    <row r="584" spans="1:9" x14ac:dyDescent="0.3">
      <c r="A584" s="108" t="s">
        <v>38</v>
      </c>
      <c r="B584">
        <v>61179.999999999993</v>
      </c>
      <c r="C584">
        <v>69920</v>
      </c>
      <c r="D584">
        <v>78660</v>
      </c>
      <c r="E584">
        <v>87285</v>
      </c>
      <c r="F584">
        <v>94299.999999999985</v>
      </c>
      <c r="G584">
        <v>101314.99999999999</v>
      </c>
      <c r="H584">
        <v>108329.99999999999</v>
      </c>
      <c r="I584">
        <v>115229.99999999999</v>
      </c>
    </row>
    <row r="585" spans="1:9" x14ac:dyDescent="0.3">
      <c r="A585" s="108" t="s">
        <v>39</v>
      </c>
      <c r="B585">
        <v>61179.999999999993</v>
      </c>
      <c r="C585">
        <v>69920</v>
      </c>
      <c r="D585">
        <v>78660</v>
      </c>
      <c r="E585">
        <v>87285</v>
      </c>
      <c r="F585">
        <v>94299.999999999985</v>
      </c>
      <c r="G585">
        <v>101314.99999999999</v>
      </c>
      <c r="H585">
        <v>108329.99999999999</v>
      </c>
      <c r="I585">
        <v>115229.99999999999</v>
      </c>
    </row>
    <row r="586" spans="1:9" x14ac:dyDescent="0.3">
      <c r="A586" s="108" t="s">
        <v>40</v>
      </c>
      <c r="B586">
        <v>68770</v>
      </c>
      <c r="C586">
        <v>78545</v>
      </c>
      <c r="D586">
        <v>88320</v>
      </c>
      <c r="E586">
        <v>98094.999999999985</v>
      </c>
      <c r="F586">
        <v>106029.99999999999</v>
      </c>
      <c r="G586">
        <v>113849.99999999999</v>
      </c>
      <c r="H586">
        <v>121669.99999999999</v>
      </c>
      <c r="I586">
        <v>129489.99999999999</v>
      </c>
    </row>
    <row r="587" spans="1:9" x14ac:dyDescent="0.3">
      <c r="A587" s="108" t="s">
        <v>41</v>
      </c>
      <c r="B587">
        <v>61294.999999999993</v>
      </c>
      <c r="C587">
        <v>70035</v>
      </c>
      <c r="D587">
        <v>78775</v>
      </c>
      <c r="E587">
        <v>87515</v>
      </c>
      <c r="F587">
        <v>94529.999999999985</v>
      </c>
      <c r="G587">
        <v>101544.99999999999</v>
      </c>
      <c r="H587">
        <v>108559.99999999999</v>
      </c>
      <c r="I587">
        <v>115574.99999999999</v>
      </c>
    </row>
    <row r="588" spans="1:9" x14ac:dyDescent="0.3">
      <c r="A588" s="108" t="s">
        <v>42</v>
      </c>
      <c r="B588">
        <v>61179.999999999993</v>
      </c>
      <c r="C588">
        <v>69920</v>
      </c>
      <c r="D588">
        <v>78660</v>
      </c>
      <c r="E588">
        <v>87285</v>
      </c>
      <c r="F588">
        <v>94299.999999999985</v>
      </c>
      <c r="G588">
        <v>101314.99999999999</v>
      </c>
      <c r="H588">
        <v>108329.99999999999</v>
      </c>
      <c r="I588">
        <v>115229.99999999999</v>
      </c>
    </row>
    <row r="589" spans="1:9" x14ac:dyDescent="0.3">
      <c r="A589" s="108" t="s">
        <v>43</v>
      </c>
      <c r="B589">
        <v>61294.999999999993</v>
      </c>
      <c r="C589">
        <v>70035</v>
      </c>
      <c r="D589">
        <v>78775</v>
      </c>
      <c r="E589">
        <v>87515</v>
      </c>
      <c r="F589">
        <v>94529.999999999985</v>
      </c>
      <c r="G589">
        <v>101544.99999999999</v>
      </c>
      <c r="H589">
        <v>108559.99999999999</v>
      </c>
      <c r="I589">
        <v>115574.99999999999</v>
      </c>
    </row>
    <row r="590" spans="1:9" x14ac:dyDescent="0.3">
      <c r="A590" s="108" t="s">
        <v>44</v>
      </c>
      <c r="B590">
        <v>61179.999999999993</v>
      </c>
      <c r="C590">
        <v>69920</v>
      </c>
      <c r="D590">
        <v>78660</v>
      </c>
      <c r="E590">
        <v>87285</v>
      </c>
      <c r="F590">
        <v>94299.999999999985</v>
      </c>
      <c r="G590">
        <v>101314.99999999999</v>
      </c>
      <c r="H590">
        <v>108329.99999999999</v>
      </c>
      <c r="I590">
        <v>115229.99999999999</v>
      </c>
    </row>
    <row r="591" spans="1:9" x14ac:dyDescent="0.3">
      <c r="A591" s="108" t="s">
        <v>45</v>
      </c>
      <c r="B591">
        <v>76475</v>
      </c>
      <c r="C591">
        <v>87400</v>
      </c>
      <c r="D591">
        <v>98324.999999999985</v>
      </c>
      <c r="E591">
        <v>109134.99999999999</v>
      </c>
      <c r="F591">
        <v>117874.99999999999</v>
      </c>
      <c r="G591">
        <v>126614.99999999999</v>
      </c>
      <c r="H591">
        <v>135355</v>
      </c>
      <c r="I591">
        <v>144095</v>
      </c>
    </row>
    <row r="592" spans="1:9" x14ac:dyDescent="0.3">
      <c r="A592" s="108" t="s">
        <v>46</v>
      </c>
      <c r="B592">
        <v>67160</v>
      </c>
      <c r="C592">
        <v>76705</v>
      </c>
      <c r="D592">
        <v>86250</v>
      </c>
      <c r="E592">
        <v>95794.999999999985</v>
      </c>
      <c r="F592">
        <v>103499.99999999999</v>
      </c>
      <c r="G592">
        <v>111204.99999999999</v>
      </c>
      <c r="H592">
        <v>118794.99999999999</v>
      </c>
      <c r="I592">
        <v>126499.99999999999</v>
      </c>
    </row>
    <row r="593" spans="1:9" x14ac:dyDescent="0.3">
      <c r="A593" s="108" t="s">
        <v>47</v>
      </c>
      <c r="B593">
        <v>61179.999999999993</v>
      </c>
      <c r="C593">
        <v>69920</v>
      </c>
      <c r="D593">
        <v>78660</v>
      </c>
      <c r="E593">
        <v>87285</v>
      </c>
      <c r="F593">
        <v>94299.999999999985</v>
      </c>
      <c r="G593">
        <v>101314.99999999999</v>
      </c>
      <c r="H593">
        <v>108329.99999999999</v>
      </c>
      <c r="I593">
        <v>115229.99999999999</v>
      </c>
    </row>
    <row r="594" spans="1:9" x14ac:dyDescent="0.3">
      <c r="A594" s="108" t="s">
        <v>48</v>
      </c>
      <c r="B594">
        <v>83950</v>
      </c>
      <c r="C594">
        <v>95909.999999999985</v>
      </c>
      <c r="D594">
        <v>107869.99999999999</v>
      </c>
      <c r="E594">
        <v>119829.99999999999</v>
      </c>
      <c r="F594">
        <v>129489.99999999999</v>
      </c>
      <c r="G594">
        <v>139035</v>
      </c>
      <c r="H594">
        <v>148695</v>
      </c>
      <c r="I594">
        <v>158240</v>
      </c>
    </row>
    <row r="595" spans="1:9" x14ac:dyDescent="0.3">
      <c r="A595" s="108" t="s">
        <v>49</v>
      </c>
      <c r="B595">
        <v>67160</v>
      </c>
      <c r="C595">
        <v>76705</v>
      </c>
      <c r="D595">
        <v>86250</v>
      </c>
      <c r="E595">
        <v>95794.999999999985</v>
      </c>
      <c r="F595">
        <v>103499.99999999999</v>
      </c>
      <c r="G595">
        <v>111204.99999999999</v>
      </c>
      <c r="H595">
        <v>118794.99999999999</v>
      </c>
      <c r="I595">
        <v>126499.99999999999</v>
      </c>
    </row>
    <row r="596" spans="1:9" x14ac:dyDescent="0.3">
      <c r="A596" s="108" t="s">
        <v>50</v>
      </c>
      <c r="B596">
        <v>91885</v>
      </c>
      <c r="C596">
        <v>104994.99999999999</v>
      </c>
      <c r="D596">
        <v>118104.99999999999</v>
      </c>
      <c r="E596">
        <v>131215</v>
      </c>
      <c r="F596">
        <v>141795</v>
      </c>
      <c r="G596">
        <v>152260</v>
      </c>
      <c r="H596">
        <v>162725</v>
      </c>
      <c r="I596">
        <v>173305</v>
      </c>
    </row>
    <row r="597" spans="1:9" x14ac:dyDescent="0.3">
      <c r="A597" s="108" t="s">
        <v>51</v>
      </c>
      <c r="B597">
        <v>61179.999999999993</v>
      </c>
      <c r="C597">
        <v>69920</v>
      </c>
      <c r="D597">
        <v>78660</v>
      </c>
      <c r="E597">
        <v>87285</v>
      </c>
      <c r="F597">
        <v>94299.999999999985</v>
      </c>
      <c r="G597">
        <v>101314.99999999999</v>
      </c>
      <c r="H597">
        <v>108329.99999999999</v>
      </c>
      <c r="I597">
        <v>115229.99999999999</v>
      </c>
    </row>
    <row r="598" spans="1:9" x14ac:dyDescent="0.3">
      <c r="A598" s="108" t="s">
        <v>53</v>
      </c>
      <c r="B598">
        <v>83950</v>
      </c>
      <c r="C598">
        <v>95909.999999999985</v>
      </c>
      <c r="D598">
        <v>107869.99999999999</v>
      </c>
      <c r="E598">
        <v>119829.99999999999</v>
      </c>
      <c r="F598">
        <v>129489.99999999999</v>
      </c>
      <c r="G598">
        <v>139035</v>
      </c>
      <c r="H598">
        <v>148695</v>
      </c>
      <c r="I598">
        <v>158240</v>
      </c>
    </row>
    <row r="599" spans="1:9" x14ac:dyDescent="0.3">
      <c r="A599" s="108" t="s">
        <v>52</v>
      </c>
      <c r="B599">
        <v>62444.999999999993</v>
      </c>
      <c r="C599">
        <v>71300</v>
      </c>
      <c r="D599">
        <v>80270</v>
      </c>
      <c r="E599">
        <v>89125</v>
      </c>
      <c r="F599">
        <v>96254.999999999985</v>
      </c>
      <c r="G599">
        <v>103384.99999999999</v>
      </c>
      <c r="H599">
        <v>110514.99999999999</v>
      </c>
      <c r="I599">
        <v>117644.99999999999</v>
      </c>
    </row>
    <row r="600" spans="1:9" x14ac:dyDescent="0.3">
      <c r="A600" s="108" t="s">
        <v>54</v>
      </c>
      <c r="B600">
        <v>61179.999999999993</v>
      </c>
      <c r="C600">
        <v>69920</v>
      </c>
      <c r="D600">
        <v>78660</v>
      </c>
      <c r="E600">
        <v>87285</v>
      </c>
      <c r="F600">
        <v>94299.999999999985</v>
      </c>
      <c r="G600">
        <v>101314.99999999999</v>
      </c>
      <c r="H600">
        <v>108329.99999999999</v>
      </c>
      <c r="I600">
        <v>115229.99999999999</v>
      </c>
    </row>
    <row r="601" spans="1:9" x14ac:dyDescent="0.3">
      <c r="A601" s="108" t="s">
        <v>55</v>
      </c>
      <c r="B601">
        <v>67735</v>
      </c>
      <c r="C601">
        <v>77395</v>
      </c>
      <c r="D601">
        <v>87055</v>
      </c>
      <c r="E601">
        <v>96714.999999999985</v>
      </c>
      <c r="F601">
        <v>104534.99999999999</v>
      </c>
      <c r="G601">
        <v>112239.99999999999</v>
      </c>
      <c r="H601">
        <v>119944.99999999999</v>
      </c>
      <c r="I601">
        <v>127764.99999999999</v>
      </c>
    </row>
    <row r="602" spans="1:9" x14ac:dyDescent="0.3">
      <c r="A602" s="108" t="s">
        <v>56</v>
      </c>
      <c r="B602">
        <v>63594.999999999993</v>
      </c>
      <c r="C602">
        <v>72680</v>
      </c>
      <c r="D602">
        <v>81765</v>
      </c>
      <c r="E602">
        <v>90850</v>
      </c>
      <c r="F602">
        <v>98209.999999999985</v>
      </c>
      <c r="G602">
        <v>105454.99999999999</v>
      </c>
      <c r="H602">
        <v>112699.99999999999</v>
      </c>
      <c r="I602">
        <v>119944.99999999999</v>
      </c>
    </row>
    <row r="603" spans="1:9" x14ac:dyDescent="0.3">
      <c r="A603" s="108" t="s">
        <v>57</v>
      </c>
      <c r="B603">
        <v>66700</v>
      </c>
      <c r="C603">
        <v>76245</v>
      </c>
      <c r="D603">
        <v>85790</v>
      </c>
      <c r="E603">
        <v>95219.999999999985</v>
      </c>
      <c r="F603">
        <v>102924.99999999999</v>
      </c>
      <c r="G603">
        <v>110514.99999999999</v>
      </c>
      <c r="H603">
        <v>118104.99999999999</v>
      </c>
      <c r="I603">
        <v>125694.99999999999</v>
      </c>
    </row>
    <row r="604" spans="1:9" x14ac:dyDescent="0.3">
      <c r="A604" s="108" t="s">
        <v>65</v>
      </c>
      <c r="B604">
        <v>63134.999999999993</v>
      </c>
      <c r="C604">
        <v>72105</v>
      </c>
      <c r="D604">
        <v>81075</v>
      </c>
      <c r="E604">
        <v>90045</v>
      </c>
      <c r="F604">
        <v>97289.999999999985</v>
      </c>
      <c r="G604">
        <v>104534.99999999999</v>
      </c>
      <c r="H604">
        <v>111664.99999999999</v>
      </c>
      <c r="I604">
        <v>118909.99999999999</v>
      </c>
    </row>
    <row r="605" spans="1:9" x14ac:dyDescent="0.3">
      <c r="A605" s="108" t="s">
        <v>66</v>
      </c>
      <c r="B605">
        <v>83950</v>
      </c>
      <c r="C605">
        <v>95909.999999999985</v>
      </c>
      <c r="D605">
        <v>107869.99999999999</v>
      </c>
      <c r="E605">
        <v>119829.99999999999</v>
      </c>
      <c r="F605">
        <v>129489.99999999999</v>
      </c>
      <c r="G605">
        <v>139035</v>
      </c>
      <c r="H605">
        <v>148695</v>
      </c>
      <c r="I605">
        <v>158240</v>
      </c>
    </row>
    <row r="606" spans="1:9" x14ac:dyDescent="0.3">
      <c r="A606" s="108" t="s">
        <v>67</v>
      </c>
      <c r="B606">
        <v>83950</v>
      </c>
      <c r="C606">
        <v>95909.999999999985</v>
      </c>
      <c r="D606">
        <v>107869.99999999999</v>
      </c>
      <c r="E606">
        <v>119829.99999999999</v>
      </c>
      <c r="F606">
        <v>129489.99999999999</v>
      </c>
      <c r="G606">
        <v>139035</v>
      </c>
      <c r="H606">
        <v>148695</v>
      </c>
      <c r="I606">
        <v>158240</v>
      </c>
    </row>
    <row r="607" spans="1:9" x14ac:dyDescent="0.3">
      <c r="A607" s="108" t="s">
        <v>58</v>
      </c>
      <c r="B607">
        <v>61869.999999999993</v>
      </c>
      <c r="C607">
        <v>70725</v>
      </c>
      <c r="D607">
        <v>79580</v>
      </c>
      <c r="E607">
        <v>88320</v>
      </c>
      <c r="F607">
        <v>95449.999999999985</v>
      </c>
      <c r="G607">
        <v>102464.99999999999</v>
      </c>
      <c r="H607">
        <v>109594.99999999999</v>
      </c>
      <c r="I607">
        <v>116609.99999999999</v>
      </c>
    </row>
    <row r="608" spans="1:9" x14ac:dyDescent="0.3">
      <c r="A608" s="108" t="s">
        <v>59</v>
      </c>
      <c r="B608">
        <v>61294.999999999993</v>
      </c>
      <c r="C608">
        <v>70035</v>
      </c>
      <c r="D608">
        <v>78775</v>
      </c>
      <c r="E608">
        <v>87515</v>
      </c>
      <c r="F608">
        <v>94529.999999999985</v>
      </c>
      <c r="G608">
        <v>101544.99999999999</v>
      </c>
      <c r="H608">
        <v>108559.99999999999</v>
      </c>
      <c r="I608">
        <v>115574.99999999999</v>
      </c>
    </row>
    <row r="609" spans="1:9" x14ac:dyDescent="0.3">
      <c r="A609" s="108" t="s">
        <v>60</v>
      </c>
      <c r="B609">
        <v>76475</v>
      </c>
      <c r="C609">
        <v>87400</v>
      </c>
      <c r="D609">
        <v>98324.999999999985</v>
      </c>
      <c r="E609">
        <v>109134.99999999999</v>
      </c>
      <c r="F609">
        <v>117874.99999999999</v>
      </c>
      <c r="G609">
        <v>126614.99999999999</v>
      </c>
      <c r="H609">
        <v>135355</v>
      </c>
      <c r="I609">
        <v>144095</v>
      </c>
    </row>
    <row r="610" spans="1:9" x14ac:dyDescent="0.3">
      <c r="A610" s="108" t="s">
        <v>61</v>
      </c>
      <c r="B610">
        <v>61179.999999999993</v>
      </c>
      <c r="C610">
        <v>69920</v>
      </c>
      <c r="D610">
        <v>78660</v>
      </c>
      <c r="E610">
        <v>87285</v>
      </c>
      <c r="F610">
        <v>94299.999999999985</v>
      </c>
      <c r="G610">
        <v>101314.99999999999</v>
      </c>
      <c r="H610">
        <v>108329.99999999999</v>
      </c>
      <c r="I610">
        <v>115229.99999999999</v>
      </c>
    </row>
    <row r="611" spans="1:9" x14ac:dyDescent="0.3">
      <c r="A611" s="108" t="s">
        <v>62</v>
      </c>
      <c r="B611">
        <v>68770</v>
      </c>
      <c r="C611">
        <v>78545</v>
      </c>
      <c r="D611">
        <v>88320</v>
      </c>
      <c r="E611">
        <v>98094.999999999985</v>
      </c>
      <c r="F611">
        <v>106029.99999999999</v>
      </c>
      <c r="G611">
        <v>113849.99999999999</v>
      </c>
      <c r="H611">
        <v>121669.99999999999</v>
      </c>
      <c r="I611">
        <v>129489.99999999999</v>
      </c>
    </row>
    <row r="612" spans="1:9" x14ac:dyDescent="0.3">
      <c r="A612" s="108" t="s">
        <v>63</v>
      </c>
      <c r="B612">
        <v>61179.999999999993</v>
      </c>
      <c r="C612">
        <v>69920</v>
      </c>
      <c r="D612">
        <v>78660</v>
      </c>
      <c r="E612">
        <v>87285</v>
      </c>
      <c r="F612">
        <v>94299.999999999985</v>
      </c>
      <c r="G612">
        <v>101314.99999999999</v>
      </c>
      <c r="H612">
        <v>108329.99999999999</v>
      </c>
      <c r="I612">
        <v>115229.99999999999</v>
      </c>
    </row>
    <row r="613" spans="1:9" x14ac:dyDescent="0.3">
      <c r="A613" s="108" t="s">
        <v>64</v>
      </c>
      <c r="B613">
        <v>61179.999999999993</v>
      </c>
      <c r="C613">
        <v>69920</v>
      </c>
      <c r="D613">
        <v>78660</v>
      </c>
      <c r="E613">
        <v>87285</v>
      </c>
      <c r="F613">
        <v>94299.999999999985</v>
      </c>
      <c r="G613">
        <v>101314.99999999999</v>
      </c>
      <c r="H613">
        <v>108329.99999999999</v>
      </c>
      <c r="I613">
        <v>115229.99999999999</v>
      </c>
    </row>
    <row r="614" spans="1:9" x14ac:dyDescent="0.3">
      <c r="A614" s="108" t="s">
        <v>68</v>
      </c>
      <c r="B614">
        <v>76820</v>
      </c>
      <c r="C614">
        <v>87860</v>
      </c>
      <c r="D614">
        <v>98784.999999999985</v>
      </c>
      <c r="E614">
        <v>109709.99999999999</v>
      </c>
      <c r="F614">
        <v>118564.99999999999</v>
      </c>
      <c r="G614">
        <v>127304.99999999999</v>
      </c>
      <c r="H614">
        <v>136045</v>
      </c>
      <c r="I614">
        <v>144900</v>
      </c>
    </row>
    <row r="615" spans="1:9" x14ac:dyDescent="0.3">
      <c r="A615" s="108" t="s">
        <v>69</v>
      </c>
      <c r="B615">
        <v>68770</v>
      </c>
      <c r="C615">
        <v>78545</v>
      </c>
      <c r="D615">
        <v>88320</v>
      </c>
      <c r="E615">
        <v>98094.999999999985</v>
      </c>
      <c r="F615">
        <v>106029.99999999999</v>
      </c>
      <c r="G615">
        <v>113849.99999999999</v>
      </c>
      <c r="H615">
        <v>121669.99999999999</v>
      </c>
      <c r="I615">
        <v>129489.99999999999</v>
      </c>
    </row>
    <row r="616" spans="1:9" x14ac:dyDescent="0.3">
      <c r="A616" s="108" t="s">
        <v>70</v>
      </c>
      <c r="B616">
        <v>76475</v>
      </c>
      <c r="C616">
        <v>87400</v>
      </c>
      <c r="D616">
        <v>98324.999999999985</v>
      </c>
      <c r="E616">
        <v>109134.99999999999</v>
      </c>
      <c r="F616">
        <v>117874.99999999999</v>
      </c>
      <c r="G616">
        <v>126614.99999999999</v>
      </c>
      <c r="H616">
        <v>135355</v>
      </c>
      <c r="I616">
        <v>144095</v>
      </c>
    </row>
    <row r="617" spans="1:9" x14ac:dyDescent="0.3">
      <c r="A617" s="108" t="s">
        <v>71</v>
      </c>
      <c r="B617">
        <v>61179.999999999993</v>
      </c>
      <c r="C617">
        <v>69920</v>
      </c>
      <c r="D617">
        <v>78660</v>
      </c>
      <c r="E617">
        <v>87285</v>
      </c>
      <c r="F617">
        <v>94299.999999999985</v>
      </c>
      <c r="G617">
        <v>101314.99999999999</v>
      </c>
      <c r="H617">
        <v>108329.99999999999</v>
      </c>
      <c r="I617">
        <v>115229.99999999999</v>
      </c>
    </row>
    <row r="618" spans="1:9" x14ac:dyDescent="0.3">
      <c r="A618" s="108" t="s">
        <v>72</v>
      </c>
      <c r="B618">
        <v>61179.999999999993</v>
      </c>
      <c r="C618">
        <v>69920</v>
      </c>
      <c r="D618">
        <v>78660</v>
      </c>
      <c r="E618">
        <v>87285</v>
      </c>
      <c r="F618">
        <v>94299.999999999985</v>
      </c>
      <c r="G618">
        <v>101314.99999999999</v>
      </c>
      <c r="H618">
        <v>108329.99999999999</v>
      </c>
      <c r="I618">
        <v>115229.99999999999</v>
      </c>
    </row>
    <row r="619" spans="1:9" x14ac:dyDescent="0.3">
      <c r="A619" s="108" t="s">
        <v>73</v>
      </c>
      <c r="B619">
        <v>63939.999999999993</v>
      </c>
      <c r="C619">
        <v>73140</v>
      </c>
      <c r="D619">
        <v>82225</v>
      </c>
      <c r="E619">
        <v>91310</v>
      </c>
      <c r="F619">
        <v>98669.999999999985</v>
      </c>
      <c r="G619">
        <v>106029.99999999999</v>
      </c>
      <c r="H619">
        <v>113274.99999999999</v>
      </c>
      <c r="I619">
        <v>120634.99999999999</v>
      </c>
    </row>
    <row r="620" spans="1:9" x14ac:dyDescent="0.3">
      <c r="A620" s="108" t="s">
        <v>74</v>
      </c>
      <c r="B620">
        <v>67160</v>
      </c>
      <c r="C620">
        <v>76705</v>
      </c>
      <c r="D620">
        <v>86250</v>
      </c>
      <c r="E620">
        <v>95794.999999999985</v>
      </c>
      <c r="F620">
        <v>103499.99999999999</v>
      </c>
      <c r="G620">
        <v>111204.99999999999</v>
      </c>
      <c r="H620">
        <v>118794.99999999999</v>
      </c>
      <c r="I620">
        <v>126499.99999999999</v>
      </c>
    </row>
    <row r="621" spans="1:9" x14ac:dyDescent="0.3">
      <c r="A621" s="108" t="s">
        <v>75</v>
      </c>
      <c r="B621">
        <v>68770</v>
      </c>
      <c r="C621">
        <v>78545</v>
      </c>
      <c r="D621">
        <v>88320</v>
      </c>
      <c r="E621">
        <v>98094.999999999985</v>
      </c>
      <c r="F621">
        <v>106029.99999999999</v>
      </c>
      <c r="G621">
        <v>113849.99999999999</v>
      </c>
      <c r="H621">
        <v>121669.99999999999</v>
      </c>
      <c r="I621">
        <v>129489.99999999999</v>
      </c>
    </row>
    <row r="622" spans="1:9" x14ac:dyDescent="0.3">
      <c r="A622" s="108" t="s">
        <v>76</v>
      </c>
      <c r="B622">
        <v>61179.999999999993</v>
      </c>
      <c r="C622">
        <v>69920</v>
      </c>
      <c r="D622">
        <v>78660</v>
      </c>
      <c r="E622">
        <v>87285</v>
      </c>
      <c r="F622">
        <v>94299.999999999985</v>
      </c>
      <c r="G622">
        <v>101314.99999999999</v>
      </c>
      <c r="H622">
        <v>108329.99999999999</v>
      </c>
      <c r="I622">
        <v>115229.99999999999</v>
      </c>
    </row>
    <row r="623" spans="1:9" x14ac:dyDescent="0.3">
      <c r="A623" s="108" t="s">
        <v>77</v>
      </c>
      <c r="B623">
        <v>73600</v>
      </c>
      <c r="C623">
        <v>84065</v>
      </c>
      <c r="D623">
        <v>94529.999999999985</v>
      </c>
      <c r="E623">
        <v>104994.99999999999</v>
      </c>
      <c r="F623">
        <v>113504.99999999999</v>
      </c>
      <c r="G623">
        <v>121899.99999999999</v>
      </c>
      <c r="H623">
        <v>130294.99999999999</v>
      </c>
      <c r="I623">
        <v>138690</v>
      </c>
    </row>
    <row r="624" spans="1:9" x14ac:dyDescent="0.3">
      <c r="A624" s="108" t="s">
        <v>78</v>
      </c>
      <c r="B624">
        <v>61179.999999999993</v>
      </c>
      <c r="C624">
        <v>69920</v>
      </c>
      <c r="D624">
        <v>78660</v>
      </c>
      <c r="E624">
        <v>87285</v>
      </c>
      <c r="F624">
        <v>94299.999999999985</v>
      </c>
      <c r="G624">
        <v>101314.99999999999</v>
      </c>
      <c r="H624">
        <v>108329.99999999999</v>
      </c>
      <c r="I624">
        <v>115229.99999999999</v>
      </c>
    </row>
    <row r="625" spans="1:9" x14ac:dyDescent="0.3">
      <c r="A625" s="108" t="s">
        <v>79</v>
      </c>
      <c r="B625">
        <v>61179.999999999993</v>
      </c>
      <c r="C625">
        <v>69920</v>
      </c>
      <c r="D625">
        <v>78660</v>
      </c>
      <c r="E625">
        <v>87285</v>
      </c>
      <c r="F625">
        <v>94299.999999999985</v>
      </c>
      <c r="G625">
        <v>101314.99999999999</v>
      </c>
      <c r="H625">
        <v>108329.99999999999</v>
      </c>
      <c r="I625">
        <v>115229.99999999999</v>
      </c>
    </row>
    <row r="626" spans="1:9" x14ac:dyDescent="0.3">
      <c r="A626" s="108" t="s">
        <v>80</v>
      </c>
      <c r="B626">
        <v>61179.999999999993</v>
      </c>
      <c r="C626">
        <v>69920</v>
      </c>
      <c r="D626">
        <v>78660</v>
      </c>
      <c r="E626">
        <v>87285</v>
      </c>
      <c r="F626">
        <v>94299.999999999985</v>
      </c>
      <c r="G626">
        <v>101314.99999999999</v>
      </c>
      <c r="H626">
        <v>108329.99999999999</v>
      </c>
      <c r="I626">
        <v>115229.99999999999</v>
      </c>
    </row>
    <row r="627" spans="1:9" x14ac:dyDescent="0.3">
      <c r="A627" s="108" t="s">
        <v>81</v>
      </c>
      <c r="B627">
        <v>69345</v>
      </c>
      <c r="C627">
        <v>79235</v>
      </c>
      <c r="D627">
        <v>89125</v>
      </c>
      <c r="E627">
        <v>99014.999999999985</v>
      </c>
      <c r="F627">
        <v>106949.99999999999</v>
      </c>
      <c r="G627">
        <v>114884.99999999999</v>
      </c>
      <c r="H627">
        <v>122819.99999999999</v>
      </c>
      <c r="I627">
        <v>130754.99999999999</v>
      </c>
    </row>
    <row r="628" spans="1:9" x14ac:dyDescent="0.3">
      <c r="A628" s="108" t="s">
        <v>82</v>
      </c>
      <c r="B628">
        <v>61984.999999999993</v>
      </c>
      <c r="C628">
        <v>70840</v>
      </c>
      <c r="D628">
        <v>79695</v>
      </c>
      <c r="E628">
        <v>88435</v>
      </c>
      <c r="F628">
        <v>95564.999999999985</v>
      </c>
      <c r="G628">
        <v>102694.99999999999</v>
      </c>
      <c r="H628">
        <v>109709.99999999999</v>
      </c>
      <c r="I628">
        <v>116839.99999999999</v>
      </c>
    </row>
    <row r="629" spans="1:9" x14ac:dyDescent="0.3">
      <c r="A629" s="108" t="s">
        <v>83</v>
      </c>
      <c r="B629">
        <v>61179.999999999993</v>
      </c>
      <c r="C629">
        <v>69920</v>
      </c>
      <c r="D629">
        <v>78660</v>
      </c>
      <c r="E629">
        <v>87285</v>
      </c>
      <c r="F629">
        <v>94299.999999999985</v>
      </c>
      <c r="G629">
        <v>101314.99999999999</v>
      </c>
      <c r="H629">
        <v>108329.99999999999</v>
      </c>
      <c r="I629">
        <v>115229.99999999999</v>
      </c>
    </row>
    <row r="630" spans="1:9" x14ac:dyDescent="0.3">
      <c r="A630" s="108" t="s">
        <v>84</v>
      </c>
      <c r="B630">
        <v>68770</v>
      </c>
      <c r="C630">
        <v>78545</v>
      </c>
      <c r="D630">
        <v>88320</v>
      </c>
      <c r="E630">
        <v>98094.999999999985</v>
      </c>
      <c r="F630">
        <v>106029.99999999999</v>
      </c>
      <c r="G630">
        <v>113849.99999999999</v>
      </c>
      <c r="H630">
        <v>121669.99999999999</v>
      </c>
      <c r="I630">
        <v>129489.99999999999</v>
      </c>
    </row>
    <row r="631" spans="1:9" x14ac:dyDescent="0.3">
      <c r="A631" s="108" t="s">
        <v>90</v>
      </c>
      <c r="B631">
        <v>76475</v>
      </c>
      <c r="C631">
        <v>87400</v>
      </c>
      <c r="D631">
        <v>98324.999999999985</v>
      </c>
      <c r="E631">
        <v>109134.99999999999</v>
      </c>
      <c r="F631">
        <v>117874.99999999999</v>
      </c>
      <c r="G631">
        <v>126614.99999999999</v>
      </c>
      <c r="H631">
        <v>135355</v>
      </c>
      <c r="I631">
        <v>144095</v>
      </c>
    </row>
    <row r="632" spans="1:9" x14ac:dyDescent="0.3">
      <c r="A632" s="108" t="s">
        <v>85</v>
      </c>
      <c r="B632">
        <v>61179.999999999993</v>
      </c>
      <c r="C632">
        <v>69920</v>
      </c>
      <c r="D632">
        <v>78660</v>
      </c>
      <c r="E632">
        <v>87285</v>
      </c>
      <c r="F632">
        <v>94299.999999999985</v>
      </c>
      <c r="G632">
        <v>101314.99999999999</v>
      </c>
      <c r="H632">
        <v>108329.99999999999</v>
      </c>
      <c r="I632">
        <v>115229.99999999999</v>
      </c>
    </row>
    <row r="633" spans="1:9" x14ac:dyDescent="0.3">
      <c r="A633" s="108" t="s">
        <v>86</v>
      </c>
      <c r="B633">
        <v>76820</v>
      </c>
      <c r="C633">
        <v>87860</v>
      </c>
      <c r="D633">
        <v>98784.999999999985</v>
      </c>
      <c r="E633">
        <v>109709.99999999999</v>
      </c>
      <c r="F633">
        <v>118564.99999999999</v>
      </c>
      <c r="G633">
        <v>127304.99999999999</v>
      </c>
      <c r="H633">
        <v>136045</v>
      </c>
      <c r="I633">
        <v>144900</v>
      </c>
    </row>
    <row r="634" spans="1:9" x14ac:dyDescent="0.3">
      <c r="A634" s="108" t="s">
        <v>87</v>
      </c>
      <c r="B634">
        <v>61179.999999999993</v>
      </c>
      <c r="C634">
        <v>69920</v>
      </c>
      <c r="D634">
        <v>78660</v>
      </c>
      <c r="E634">
        <v>87285</v>
      </c>
      <c r="F634">
        <v>94299.999999999985</v>
      </c>
      <c r="G634">
        <v>101314.99999999999</v>
      </c>
      <c r="H634">
        <v>108329.99999999999</v>
      </c>
      <c r="I634">
        <v>115229.99999999999</v>
      </c>
    </row>
    <row r="635" spans="1:9" x14ac:dyDescent="0.3">
      <c r="A635" s="108" t="s">
        <v>88</v>
      </c>
      <c r="B635">
        <v>62674.999999999993</v>
      </c>
      <c r="C635">
        <v>71645</v>
      </c>
      <c r="D635">
        <v>80615</v>
      </c>
      <c r="E635">
        <v>89470</v>
      </c>
      <c r="F635">
        <v>96714.999999999985</v>
      </c>
      <c r="G635">
        <v>103844.99999999999</v>
      </c>
      <c r="H635">
        <v>110974.99999999999</v>
      </c>
      <c r="I635">
        <v>118104.99999999999</v>
      </c>
    </row>
    <row r="636" spans="1:9" x14ac:dyDescent="0.3">
      <c r="A636" s="108" t="s">
        <v>89</v>
      </c>
      <c r="B636">
        <v>61179.999999999993</v>
      </c>
      <c r="C636">
        <v>69920</v>
      </c>
      <c r="D636">
        <v>78660</v>
      </c>
      <c r="E636">
        <v>87285</v>
      </c>
      <c r="F636">
        <v>94299.999999999985</v>
      </c>
      <c r="G636">
        <v>101314.99999999999</v>
      </c>
      <c r="H636">
        <v>108329.99999999999</v>
      </c>
      <c r="I636">
        <v>115229.99999999999</v>
      </c>
    </row>
    <row r="637" spans="1:9" x14ac:dyDescent="0.3">
      <c r="A637" s="108" t="s">
        <v>91</v>
      </c>
      <c r="B637">
        <v>68770</v>
      </c>
      <c r="C637">
        <v>78545</v>
      </c>
      <c r="D637">
        <v>88320</v>
      </c>
      <c r="E637">
        <v>98094.999999999985</v>
      </c>
      <c r="F637">
        <v>106029.99999999999</v>
      </c>
      <c r="G637">
        <v>113849.99999999999</v>
      </c>
      <c r="H637">
        <v>121669.99999999999</v>
      </c>
      <c r="I637">
        <v>129489.99999999999</v>
      </c>
    </row>
    <row r="638" spans="1:9" x14ac:dyDescent="0.3">
      <c r="A638" s="108" t="s">
        <v>92</v>
      </c>
      <c r="B638">
        <v>61179.999999999993</v>
      </c>
      <c r="C638">
        <v>69920</v>
      </c>
      <c r="D638">
        <v>78660</v>
      </c>
      <c r="E638">
        <v>87285</v>
      </c>
      <c r="F638">
        <v>94299.999999999985</v>
      </c>
      <c r="G638">
        <v>101314.99999999999</v>
      </c>
      <c r="H638">
        <v>108329.99999999999</v>
      </c>
      <c r="I638">
        <v>115229.99999999999</v>
      </c>
    </row>
    <row r="639" spans="1:9" x14ac:dyDescent="0.3">
      <c r="A639" s="108" t="s">
        <v>93</v>
      </c>
      <c r="B639">
        <v>68770</v>
      </c>
      <c r="C639">
        <v>78545</v>
      </c>
      <c r="D639">
        <v>88320</v>
      </c>
      <c r="E639">
        <v>98094.999999999985</v>
      </c>
      <c r="F639">
        <v>106029.99999999999</v>
      </c>
      <c r="G639">
        <v>113849.99999999999</v>
      </c>
      <c r="H639">
        <v>121669.99999999999</v>
      </c>
      <c r="I639">
        <v>129489.99999999999</v>
      </c>
    </row>
    <row r="640" spans="1:9" x14ac:dyDescent="0.3">
      <c r="A640" s="108" t="s">
        <v>94</v>
      </c>
      <c r="B640">
        <v>61179.999999999993</v>
      </c>
      <c r="C640">
        <v>69920</v>
      </c>
      <c r="D640">
        <v>78660</v>
      </c>
      <c r="E640">
        <v>87285</v>
      </c>
      <c r="F640">
        <v>94299.999999999985</v>
      </c>
      <c r="G640">
        <v>101314.99999999999</v>
      </c>
      <c r="H640">
        <v>108329.99999999999</v>
      </c>
      <c r="I640">
        <v>115229.99999999999</v>
      </c>
    </row>
    <row r="641" spans="1:11" x14ac:dyDescent="0.3">
      <c r="A641" s="108" t="s">
        <v>95</v>
      </c>
      <c r="B641">
        <v>61179.999999999993</v>
      </c>
      <c r="C641">
        <v>69920</v>
      </c>
      <c r="D641">
        <v>78660</v>
      </c>
      <c r="E641">
        <v>87285</v>
      </c>
      <c r="F641">
        <v>94299.999999999985</v>
      </c>
      <c r="G641">
        <v>101314.99999999999</v>
      </c>
      <c r="H641">
        <v>108329.99999999999</v>
      </c>
      <c r="I641">
        <v>115229.99999999999</v>
      </c>
    </row>
    <row r="642" spans="1:11" x14ac:dyDescent="0.3">
      <c r="A642" s="108" t="s">
        <v>96</v>
      </c>
      <c r="B642">
        <v>63364.999999999993</v>
      </c>
      <c r="C642">
        <v>72450</v>
      </c>
      <c r="D642">
        <v>81535</v>
      </c>
      <c r="E642">
        <v>90505</v>
      </c>
      <c r="F642">
        <v>97749.999999999985</v>
      </c>
      <c r="G642">
        <v>104994.99999999999</v>
      </c>
      <c r="H642">
        <v>112239.99999999999</v>
      </c>
      <c r="I642">
        <v>119484.99999999999</v>
      </c>
    </row>
    <row r="643" spans="1:11" x14ac:dyDescent="0.3">
      <c r="A643" s="108" t="s">
        <v>97</v>
      </c>
      <c r="B643">
        <v>61179.999999999993</v>
      </c>
      <c r="C643">
        <v>69920</v>
      </c>
      <c r="D643">
        <v>78660</v>
      </c>
      <c r="E643">
        <v>87285</v>
      </c>
      <c r="F643">
        <v>94299.999999999985</v>
      </c>
      <c r="G643">
        <v>101314.99999999999</v>
      </c>
      <c r="H643">
        <v>108329.99999999999</v>
      </c>
      <c r="I643">
        <v>115229.99999999999</v>
      </c>
    </row>
    <row r="644" spans="1:11" x14ac:dyDescent="0.3">
      <c r="A644" s="108" t="s">
        <v>98</v>
      </c>
      <c r="B644">
        <v>70265</v>
      </c>
      <c r="C644">
        <v>80270</v>
      </c>
      <c r="D644">
        <v>90275</v>
      </c>
      <c r="E644">
        <v>100279.99999999999</v>
      </c>
      <c r="F644">
        <v>108329.99999999999</v>
      </c>
      <c r="G644">
        <v>116379.99999999999</v>
      </c>
      <c r="H644">
        <v>124429.99999999999</v>
      </c>
      <c r="I644">
        <v>132480</v>
      </c>
    </row>
    <row r="645" spans="1:11" x14ac:dyDescent="0.3">
      <c r="A645" s="108" t="s">
        <v>99</v>
      </c>
      <c r="B645">
        <v>61179.999999999993</v>
      </c>
      <c r="C645">
        <v>69920</v>
      </c>
      <c r="D645">
        <v>78660</v>
      </c>
      <c r="E645">
        <v>87285</v>
      </c>
      <c r="F645">
        <v>94299.999999999985</v>
      </c>
      <c r="G645">
        <v>101314.99999999999</v>
      </c>
      <c r="H645">
        <v>108329.99999999999</v>
      </c>
      <c r="I645">
        <v>115229.99999999999</v>
      </c>
    </row>
    <row r="646" spans="1:11" x14ac:dyDescent="0.3">
      <c r="A646" s="108" t="s">
        <v>100</v>
      </c>
      <c r="B646">
        <v>61179.999999999993</v>
      </c>
      <c r="C646">
        <v>69920</v>
      </c>
      <c r="D646">
        <v>78660</v>
      </c>
      <c r="E646">
        <v>87285</v>
      </c>
      <c r="F646">
        <v>94299.999999999985</v>
      </c>
      <c r="G646">
        <v>101314.99999999999</v>
      </c>
      <c r="H646">
        <v>108329.99999999999</v>
      </c>
      <c r="I646">
        <v>115229.99999999999</v>
      </c>
    </row>
    <row r="647" spans="1:11" x14ac:dyDescent="0.3">
      <c r="A647" s="108" t="s">
        <v>101</v>
      </c>
      <c r="B647">
        <v>61294.999999999993</v>
      </c>
      <c r="C647">
        <v>70035</v>
      </c>
      <c r="D647">
        <v>78775</v>
      </c>
      <c r="E647">
        <v>87515</v>
      </c>
      <c r="F647">
        <v>94529.999999999985</v>
      </c>
      <c r="G647">
        <v>101544.99999999999</v>
      </c>
      <c r="H647">
        <v>108559.99999999999</v>
      </c>
      <c r="I647">
        <v>115574.99999999999</v>
      </c>
    </row>
    <row r="648" spans="1:11" x14ac:dyDescent="0.3">
      <c r="A648" s="108" t="s">
        <v>102</v>
      </c>
      <c r="B648">
        <v>83950</v>
      </c>
      <c r="C648">
        <v>95909.999999999985</v>
      </c>
      <c r="D648">
        <v>107869.99999999999</v>
      </c>
      <c r="E648">
        <v>119829.99999999999</v>
      </c>
      <c r="F648">
        <v>129489.99999999999</v>
      </c>
      <c r="G648">
        <v>139035</v>
      </c>
      <c r="H648">
        <v>148695</v>
      </c>
      <c r="I648">
        <v>158240</v>
      </c>
    </row>
    <row r="649" spans="1:11" x14ac:dyDescent="0.3">
      <c r="A649" s="108" t="s">
        <v>103</v>
      </c>
      <c r="B649">
        <v>62559.999999999993</v>
      </c>
      <c r="C649">
        <v>71415</v>
      </c>
      <c r="D649">
        <v>80385</v>
      </c>
      <c r="E649">
        <v>89240</v>
      </c>
      <c r="F649">
        <v>96484.999999999985</v>
      </c>
      <c r="G649">
        <v>103614.99999999999</v>
      </c>
      <c r="H649">
        <v>110744.99999999999</v>
      </c>
      <c r="I649">
        <v>117874.99999999999</v>
      </c>
    </row>
    <row r="650" spans="1:11" x14ac:dyDescent="0.3">
      <c r="A650" s="108" t="s">
        <v>104</v>
      </c>
      <c r="B650">
        <v>64859.999999999993</v>
      </c>
      <c r="C650">
        <v>74060</v>
      </c>
      <c r="D650">
        <v>83375</v>
      </c>
      <c r="E650">
        <v>92575</v>
      </c>
      <c r="F650">
        <v>100049.99999999999</v>
      </c>
      <c r="G650">
        <v>107409.99999999999</v>
      </c>
      <c r="H650">
        <v>114884.99999999999</v>
      </c>
      <c r="I650">
        <v>122244.99999999999</v>
      </c>
    </row>
    <row r="651" spans="1:11" x14ac:dyDescent="0.3">
      <c r="A651" s="108" t="s">
        <v>105</v>
      </c>
      <c r="B651">
        <v>68770</v>
      </c>
      <c r="C651">
        <v>78545</v>
      </c>
      <c r="D651">
        <v>88320</v>
      </c>
      <c r="E651">
        <v>98094.999999999985</v>
      </c>
      <c r="F651">
        <v>106029.99999999999</v>
      </c>
      <c r="G651">
        <v>113849.99999999999</v>
      </c>
      <c r="H651">
        <v>121669.99999999999</v>
      </c>
      <c r="I651">
        <v>129489.99999999999</v>
      </c>
    </row>
    <row r="652" spans="1:11" x14ac:dyDescent="0.3">
      <c r="A652" s="108" t="s">
        <v>8</v>
      </c>
      <c r="B652">
        <v>60029.999999999993</v>
      </c>
      <c r="C652">
        <v>68540</v>
      </c>
      <c r="D652">
        <v>77165</v>
      </c>
      <c r="E652">
        <v>85675</v>
      </c>
      <c r="F652">
        <v>92575</v>
      </c>
      <c r="G652">
        <v>99474.999999999985</v>
      </c>
      <c r="H652">
        <v>106259.99999999999</v>
      </c>
      <c r="I652">
        <v>113159.99999999999</v>
      </c>
      <c r="K652" s="106" t="s">
        <v>1836</v>
      </c>
    </row>
    <row r="653" spans="1:11" x14ac:dyDescent="0.3">
      <c r="A653" s="108" t="s">
        <v>106</v>
      </c>
      <c r="B653">
        <v>63709.999999999993</v>
      </c>
      <c r="C653">
        <v>72795</v>
      </c>
      <c r="D653">
        <v>81880</v>
      </c>
      <c r="E653">
        <v>90965</v>
      </c>
      <c r="F653">
        <v>98324.999999999985</v>
      </c>
      <c r="G653">
        <v>105569.99999999999</v>
      </c>
      <c r="H653">
        <v>112814.99999999999</v>
      </c>
      <c r="I653">
        <v>120174.99999999999</v>
      </c>
    </row>
    <row r="654" spans="1:11" x14ac:dyDescent="0.3">
      <c r="A654" s="108" t="s">
        <v>6</v>
      </c>
      <c r="B654">
        <v>69575</v>
      </c>
      <c r="C654">
        <v>79465</v>
      </c>
      <c r="D654">
        <v>89355</v>
      </c>
      <c r="E654">
        <v>99244.999999999985</v>
      </c>
      <c r="F654">
        <v>107294.99999999999</v>
      </c>
      <c r="G654">
        <v>115229.99999999999</v>
      </c>
      <c r="H654">
        <v>123164.99999999999</v>
      </c>
      <c r="I654">
        <v>131100</v>
      </c>
    </row>
    <row r="655" spans="1:11" x14ac:dyDescent="0.3">
      <c r="A655" s="108" t="s">
        <v>107</v>
      </c>
      <c r="B655">
        <v>63709.999999999993</v>
      </c>
      <c r="C655">
        <v>72795</v>
      </c>
      <c r="D655">
        <v>81880</v>
      </c>
      <c r="E655">
        <v>90965</v>
      </c>
      <c r="F655">
        <v>98324.999999999985</v>
      </c>
      <c r="G655">
        <v>105569.99999999999</v>
      </c>
      <c r="H655">
        <v>112814.99999999999</v>
      </c>
      <c r="I655">
        <v>120174.99999999999</v>
      </c>
    </row>
    <row r="656" spans="1:11" x14ac:dyDescent="0.3">
      <c r="A656" s="108" t="s">
        <v>108</v>
      </c>
      <c r="B656">
        <v>60029.999999999993</v>
      </c>
      <c r="C656">
        <v>68540</v>
      </c>
      <c r="D656">
        <v>77165</v>
      </c>
      <c r="E656">
        <v>85675</v>
      </c>
      <c r="F656">
        <v>92575</v>
      </c>
      <c r="G656">
        <v>99474.999999999985</v>
      </c>
      <c r="H656">
        <v>106259.99999999999</v>
      </c>
      <c r="I656">
        <v>113159.99999999999</v>
      </c>
    </row>
    <row r="657" spans="1:9" x14ac:dyDescent="0.3">
      <c r="A657" s="108" t="s">
        <v>11</v>
      </c>
      <c r="B657">
        <v>73600</v>
      </c>
      <c r="C657">
        <v>84065</v>
      </c>
      <c r="D657">
        <v>94529.999999999985</v>
      </c>
      <c r="E657">
        <v>104994.99999999999</v>
      </c>
      <c r="F657">
        <v>113504.99999999999</v>
      </c>
      <c r="G657">
        <v>121899.99999999999</v>
      </c>
      <c r="H657">
        <v>130294.99999999999</v>
      </c>
      <c r="I657">
        <v>138690</v>
      </c>
    </row>
    <row r="658" spans="1:9" x14ac:dyDescent="0.3">
      <c r="A658" s="108" t="s">
        <v>12</v>
      </c>
      <c r="B658">
        <v>73600</v>
      </c>
      <c r="C658">
        <v>84065</v>
      </c>
      <c r="D658">
        <v>94529.999999999985</v>
      </c>
      <c r="E658">
        <v>104994.99999999999</v>
      </c>
      <c r="F658">
        <v>113504.99999999999</v>
      </c>
      <c r="G658">
        <v>121899.99999999999</v>
      </c>
      <c r="H658">
        <v>130294.99999999999</v>
      </c>
      <c r="I658">
        <v>138690</v>
      </c>
    </row>
    <row r="659" spans="1:9" x14ac:dyDescent="0.3">
      <c r="A659" s="108" t="s">
        <v>15</v>
      </c>
      <c r="B659">
        <v>60029.999999999993</v>
      </c>
      <c r="C659">
        <v>68540</v>
      </c>
      <c r="D659">
        <v>77165</v>
      </c>
      <c r="E659">
        <v>85675</v>
      </c>
      <c r="F659">
        <v>92575</v>
      </c>
      <c r="G659">
        <v>99474.999999999985</v>
      </c>
      <c r="H659">
        <v>106259.99999999999</v>
      </c>
      <c r="I659">
        <v>113159.99999999999</v>
      </c>
    </row>
    <row r="660" spans="1:9" x14ac:dyDescent="0.3">
      <c r="A660" s="108" t="s">
        <v>16</v>
      </c>
      <c r="B660">
        <v>60029.999999999993</v>
      </c>
      <c r="C660">
        <v>68540</v>
      </c>
      <c r="D660">
        <v>77165</v>
      </c>
      <c r="E660">
        <v>85675</v>
      </c>
      <c r="F660">
        <v>92575</v>
      </c>
      <c r="G660">
        <v>99474.999999999985</v>
      </c>
      <c r="H660">
        <v>106259.99999999999</v>
      </c>
      <c r="I660">
        <v>113159.99999999999</v>
      </c>
    </row>
    <row r="661" spans="1:9" x14ac:dyDescent="0.3">
      <c r="A661" s="108" t="s">
        <v>19</v>
      </c>
      <c r="B661">
        <v>68195</v>
      </c>
      <c r="C661">
        <v>77970</v>
      </c>
      <c r="D661">
        <v>87745</v>
      </c>
      <c r="E661">
        <v>97404.999999999985</v>
      </c>
      <c r="F661">
        <v>105224.99999999999</v>
      </c>
      <c r="G661">
        <v>113044.99999999999</v>
      </c>
      <c r="H661">
        <v>120864.99999999999</v>
      </c>
      <c r="I661">
        <v>128684.99999999999</v>
      </c>
    </row>
    <row r="662" spans="1:9" x14ac:dyDescent="0.3">
      <c r="A662" s="108" t="s">
        <v>20</v>
      </c>
      <c r="B662">
        <v>60029.999999999993</v>
      </c>
      <c r="C662">
        <v>68540</v>
      </c>
      <c r="D662">
        <v>77165</v>
      </c>
      <c r="E662">
        <v>85675</v>
      </c>
      <c r="F662">
        <v>92575</v>
      </c>
      <c r="G662">
        <v>99474.999999999985</v>
      </c>
      <c r="H662">
        <v>106259.99999999999</v>
      </c>
      <c r="I662">
        <v>113159.99999999999</v>
      </c>
    </row>
    <row r="663" spans="1:9" x14ac:dyDescent="0.3">
      <c r="A663" s="108" t="s">
        <v>21</v>
      </c>
      <c r="B663">
        <v>60029.999999999993</v>
      </c>
      <c r="C663">
        <v>68540</v>
      </c>
      <c r="D663">
        <v>77165</v>
      </c>
      <c r="E663">
        <v>85675</v>
      </c>
      <c r="F663">
        <v>92575</v>
      </c>
      <c r="G663">
        <v>99474.999999999985</v>
      </c>
      <c r="H663">
        <v>106259.99999999999</v>
      </c>
      <c r="I663">
        <v>113159.99999999999</v>
      </c>
    </row>
    <row r="664" spans="1:9" x14ac:dyDescent="0.3">
      <c r="A664" s="108" t="s">
        <v>24</v>
      </c>
      <c r="B664">
        <v>60029.999999999993</v>
      </c>
      <c r="C664">
        <v>68540</v>
      </c>
      <c r="D664">
        <v>77165</v>
      </c>
      <c r="E664">
        <v>85675</v>
      </c>
      <c r="F664">
        <v>92575</v>
      </c>
      <c r="G664">
        <v>99474.999999999985</v>
      </c>
      <c r="H664">
        <v>106259.99999999999</v>
      </c>
      <c r="I664">
        <v>113159.99999999999</v>
      </c>
    </row>
    <row r="665" spans="1:9" x14ac:dyDescent="0.3">
      <c r="A665" s="108" t="s">
        <v>109</v>
      </c>
      <c r="B665">
        <v>60029.999999999993</v>
      </c>
      <c r="C665">
        <v>68540</v>
      </c>
      <c r="D665">
        <v>77165</v>
      </c>
      <c r="E665">
        <v>85675</v>
      </c>
      <c r="F665">
        <v>92575</v>
      </c>
      <c r="G665">
        <v>99474.999999999985</v>
      </c>
      <c r="H665">
        <v>106259.99999999999</v>
      </c>
      <c r="I665">
        <v>113159.99999999999</v>
      </c>
    </row>
    <row r="666" spans="1:9" x14ac:dyDescent="0.3">
      <c r="A666" s="108" t="s">
        <v>110</v>
      </c>
      <c r="B666">
        <v>76935</v>
      </c>
      <c r="C666">
        <v>87860</v>
      </c>
      <c r="D666">
        <v>98899.999999999985</v>
      </c>
      <c r="E666">
        <v>109824.99999999999</v>
      </c>
      <c r="F666">
        <v>118679.99999999999</v>
      </c>
      <c r="G666">
        <v>127419.99999999999</v>
      </c>
      <c r="H666">
        <v>136275</v>
      </c>
      <c r="I666">
        <v>145015</v>
      </c>
    </row>
    <row r="667" spans="1:9" x14ac:dyDescent="0.3">
      <c r="A667" s="108" t="s">
        <v>111</v>
      </c>
      <c r="B667">
        <v>60029.999999999993</v>
      </c>
      <c r="C667">
        <v>68540</v>
      </c>
      <c r="D667">
        <v>77165</v>
      </c>
      <c r="E667">
        <v>85675</v>
      </c>
      <c r="F667">
        <v>92575</v>
      </c>
      <c r="G667">
        <v>99474.999999999985</v>
      </c>
      <c r="H667">
        <v>106259.99999999999</v>
      </c>
      <c r="I667">
        <v>113159.99999999999</v>
      </c>
    </row>
    <row r="668" spans="1:9" x14ac:dyDescent="0.3">
      <c r="A668" s="108" t="s">
        <v>334</v>
      </c>
      <c r="B668">
        <v>61179.999999999993</v>
      </c>
      <c r="C668">
        <v>69920</v>
      </c>
      <c r="D668">
        <v>78660</v>
      </c>
      <c r="E668">
        <v>87285</v>
      </c>
      <c r="F668">
        <v>94299.999999999985</v>
      </c>
      <c r="G668">
        <v>101314.99999999999</v>
      </c>
      <c r="H668">
        <v>108329.99999999999</v>
      </c>
      <c r="I668">
        <v>115229.99999999999</v>
      </c>
    </row>
    <row r="669" spans="1:9" x14ac:dyDescent="0.3">
      <c r="A669" s="108" t="s">
        <v>112</v>
      </c>
      <c r="B669">
        <v>60029.999999999993</v>
      </c>
      <c r="C669">
        <v>68540</v>
      </c>
      <c r="D669">
        <v>77165</v>
      </c>
      <c r="E669">
        <v>85675</v>
      </c>
      <c r="F669">
        <v>92575</v>
      </c>
      <c r="G669">
        <v>99474.999999999985</v>
      </c>
      <c r="H669">
        <v>106259.99999999999</v>
      </c>
      <c r="I669">
        <v>113159.99999999999</v>
      </c>
    </row>
    <row r="670" spans="1:9" x14ac:dyDescent="0.3">
      <c r="A670" s="108" t="s">
        <v>113</v>
      </c>
      <c r="B670">
        <v>66700</v>
      </c>
      <c r="C670">
        <v>76245</v>
      </c>
      <c r="D670">
        <v>85790</v>
      </c>
      <c r="E670">
        <v>95219.999999999985</v>
      </c>
      <c r="F670">
        <v>102924.99999999999</v>
      </c>
      <c r="G670">
        <v>110514.99999999999</v>
      </c>
      <c r="H670">
        <v>118104.99999999999</v>
      </c>
      <c r="I670">
        <v>125694.99999999999</v>
      </c>
    </row>
    <row r="671" spans="1:9" x14ac:dyDescent="0.3">
      <c r="A671" s="108" t="s">
        <v>114</v>
      </c>
      <c r="B671">
        <v>60834.999999999993</v>
      </c>
      <c r="C671">
        <v>69460</v>
      </c>
      <c r="D671">
        <v>78200</v>
      </c>
      <c r="E671">
        <v>86825</v>
      </c>
      <c r="F671">
        <v>93840</v>
      </c>
      <c r="G671">
        <v>100739.99999999999</v>
      </c>
      <c r="H671">
        <v>107754.99999999999</v>
      </c>
      <c r="I671">
        <v>114654.99999999999</v>
      </c>
    </row>
    <row r="672" spans="1:9" x14ac:dyDescent="0.3">
      <c r="A672" s="108" t="s">
        <v>30</v>
      </c>
      <c r="B672">
        <v>60029.999999999993</v>
      </c>
      <c r="C672">
        <v>68540</v>
      </c>
      <c r="D672">
        <v>77165</v>
      </c>
      <c r="E672">
        <v>85675</v>
      </c>
      <c r="F672">
        <v>92575</v>
      </c>
      <c r="G672">
        <v>99474.999999999985</v>
      </c>
      <c r="H672">
        <v>106259.99999999999</v>
      </c>
      <c r="I672">
        <v>113159.99999999999</v>
      </c>
    </row>
    <row r="673" spans="1:9" x14ac:dyDescent="0.3">
      <c r="A673" s="108" t="s">
        <v>115</v>
      </c>
      <c r="B673">
        <v>68195</v>
      </c>
      <c r="C673">
        <v>77970</v>
      </c>
      <c r="D673">
        <v>87745</v>
      </c>
      <c r="E673">
        <v>97404.999999999985</v>
      </c>
      <c r="F673">
        <v>105224.99999999999</v>
      </c>
      <c r="G673">
        <v>113044.99999999999</v>
      </c>
      <c r="H673">
        <v>120864.99999999999</v>
      </c>
      <c r="I673">
        <v>128684.99999999999</v>
      </c>
    </row>
    <row r="674" spans="1:9" x14ac:dyDescent="0.3">
      <c r="A674" s="108" t="s">
        <v>116</v>
      </c>
      <c r="B674">
        <v>60029.999999999993</v>
      </c>
      <c r="C674">
        <v>68540</v>
      </c>
      <c r="D674">
        <v>77165</v>
      </c>
      <c r="E674">
        <v>85675</v>
      </c>
      <c r="F674">
        <v>92575</v>
      </c>
      <c r="G674">
        <v>99474.999999999985</v>
      </c>
      <c r="H674">
        <v>106259.99999999999</v>
      </c>
      <c r="I674">
        <v>113159.99999999999</v>
      </c>
    </row>
    <row r="675" spans="1:9" x14ac:dyDescent="0.3">
      <c r="A675" s="108" t="s">
        <v>32</v>
      </c>
      <c r="B675">
        <v>61869.999999999993</v>
      </c>
      <c r="C675">
        <v>70725</v>
      </c>
      <c r="D675">
        <v>79580</v>
      </c>
      <c r="E675">
        <v>88320</v>
      </c>
      <c r="F675">
        <v>95449.999999999985</v>
      </c>
      <c r="G675">
        <v>102464.99999999999</v>
      </c>
      <c r="H675">
        <v>109594.99999999999</v>
      </c>
      <c r="I675">
        <v>116609.99999999999</v>
      </c>
    </row>
    <row r="676" spans="1:9" x14ac:dyDescent="0.3">
      <c r="A676" s="108" t="s">
        <v>33</v>
      </c>
      <c r="B676">
        <v>60029.999999999993</v>
      </c>
      <c r="C676">
        <v>68540</v>
      </c>
      <c r="D676">
        <v>77165</v>
      </c>
      <c r="E676">
        <v>85675</v>
      </c>
      <c r="F676">
        <v>92575</v>
      </c>
      <c r="G676">
        <v>99474.999999999985</v>
      </c>
      <c r="H676">
        <v>106259.99999999999</v>
      </c>
      <c r="I676">
        <v>113159.99999999999</v>
      </c>
    </row>
    <row r="677" spans="1:9" x14ac:dyDescent="0.3">
      <c r="A677" s="108" t="s">
        <v>117</v>
      </c>
      <c r="B677">
        <v>63709.999999999993</v>
      </c>
      <c r="C677">
        <v>72795</v>
      </c>
      <c r="D677">
        <v>81880</v>
      </c>
      <c r="E677">
        <v>90965</v>
      </c>
      <c r="F677">
        <v>98324.999999999985</v>
      </c>
      <c r="G677">
        <v>105569.99999999999</v>
      </c>
      <c r="H677">
        <v>112814.99999999999</v>
      </c>
      <c r="I677">
        <v>120174.99999999999</v>
      </c>
    </row>
    <row r="678" spans="1:9" x14ac:dyDescent="0.3">
      <c r="A678" s="108" t="s">
        <v>118</v>
      </c>
      <c r="B678">
        <v>60029.999999999993</v>
      </c>
      <c r="C678">
        <v>68540</v>
      </c>
      <c r="D678">
        <v>77165</v>
      </c>
      <c r="E678">
        <v>85675</v>
      </c>
      <c r="F678">
        <v>92575</v>
      </c>
      <c r="G678">
        <v>99474.999999999985</v>
      </c>
      <c r="H678">
        <v>106259.99999999999</v>
      </c>
      <c r="I678">
        <v>113159.99999999999</v>
      </c>
    </row>
    <row r="679" spans="1:9" x14ac:dyDescent="0.3">
      <c r="A679" s="108" t="s">
        <v>35</v>
      </c>
      <c r="B679">
        <v>60029.999999999993</v>
      </c>
      <c r="C679">
        <v>68540</v>
      </c>
      <c r="D679">
        <v>77165</v>
      </c>
      <c r="E679">
        <v>85675</v>
      </c>
      <c r="F679">
        <v>92575</v>
      </c>
      <c r="G679">
        <v>99474.999999999985</v>
      </c>
      <c r="H679">
        <v>106259.99999999999</v>
      </c>
      <c r="I679">
        <v>113159.99999999999</v>
      </c>
    </row>
    <row r="680" spans="1:9" x14ac:dyDescent="0.3">
      <c r="A680" s="108" t="s">
        <v>4</v>
      </c>
      <c r="B680">
        <v>73600</v>
      </c>
      <c r="C680">
        <v>84065</v>
      </c>
      <c r="D680">
        <v>94529.999999999985</v>
      </c>
      <c r="E680">
        <v>104994.99999999999</v>
      </c>
      <c r="F680">
        <v>113504.99999999999</v>
      </c>
      <c r="G680">
        <v>121899.99999999999</v>
      </c>
      <c r="H680">
        <v>130294.99999999999</v>
      </c>
      <c r="I680">
        <v>138690</v>
      </c>
    </row>
    <row r="681" spans="1:9" x14ac:dyDescent="0.3">
      <c r="A681" s="108" t="s">
        <v>37</v>
      </c>
      <c r="B681">
        <v>73600</v>
      </c>
      <c r="C681">
        <v>84065</v>
      </c>
      <c r="D681">
        <v>94529.999999999985</v>
      </c>
      <c r="E681">
        <v>104994.99999999999</v>
      </c>
      <c r="F681">
        <v>113504.99999999999</v>
      </c>
      <c r="G681">
        <v>121899.99999999999</v>
      </c>
      <c r="H681">
        <v>130294.99999999999</v>
      </c>
      <c r="I681">
        <v>138690</v>
      </c>
    </row>
    <row r="682" spans="1:9" x14ac:dyDescent="0.3">
      <c r="A682" s="108" t="s">
        <v>119</v>
      </c>
      <c r="B682">
        <v>68195</v>
      </c>
      <c r="C682">
        <v>77970</v>
      </c>
      <c r="D682">
        <v>87745</v>
      </c>
      <c r="E682">
        <v>97404.999999999985</v>
      </c>
      <c r="F682">
        <v>105224.99999999999</v>
      </c>
      <c r="G682">
        <v>113044.99999999999</v>
      </c>
      <c r="H682">
        <v>120864.99999999999</v>
      </c>
      <c r="I682">
        <v>128684.99999999999</v>
      </c>
    </row>
    <row r="683" spans="1:9" x14ac:dyDescent="0.3">
      <c r="A683" s="108" t="s">
        <v>120</v>
      </c>
      <c r="B683">
        <v>73600</v>
      </c>
      <c r="C683">
        <v>84065</v>
      </c>
      <c r="D683">
        <v>94529.999999999985</v>
      </c>
      <c r="E683">
        <v>104994.99999999999</v>
      </c>
      <c r="F683">
        <v>113504.99999999999</v>
      </c>
      <c r="G683">
        <v>121899.99999999999</v>
      </c>
      <c r="H683">
        <v>130294.99999999999</v>
      </c>
      <c r="I683">
        <v>138690</v>
      </c>
    </row>
    <row r="684" spans="1:9" x14ac:dyDescent="0.3">
      <c r="A684" s="108" t="s">
        <v>40</v>
      </c>
      <c r="B684">
        <v>60029.999999999993</v>
      </c>
      <c r="C684">
        <v>68540</v>
      </c>
      <c r="D684">
        <v>77165</v>
      </c>
      <c r="E684">
        <v>85675</v>
      </c>
      <c r="F684">
        <v>92575</v>
      </c>
      <c r="G684">
        <v>99474.999999999985</v>
      </c>
      <c r="H684">
        <v>106259.99999999999</v>
      </c>
      <c r="I684">
        <v>113159.99999999999</v>
      </c>
    </row>
    <row r="685" spans="1:9" x14ac:dyDescent="0.3">
      <c r="A685" s="108" t="s">
        <v>121</v>
      </c>
      <c r="B685">
        <v>60029.999999999993</v>
      </c>
      <c r="C685">
        <v>68540</v>
      </c>
      <c r="D685">
        <v>77165</v>
      </c>
      <c r="E685">
        <v>85675</v>
      </c>
      <c r="F685">
        <v>92575</v>
      </c>
      <c r="G685">
        <v>99474.999999999985</v>
      </c>
      <c r="H685">
        <v>106259.99999999999</v>
      </c>
      <c r="I685">
        <v>113159.99999999999</v>
      </c>
    </row>
    <row r="686" spans="1:9" x14ac:dyDescent="0.3">
      <c r="A686" s="108" t="s">
        <v>122</v>
      </c>
      <c r="B686">
        <v>60029.999999999993</v>
      </c>
      <c r="C686">
        <v>68540</v>
      </c>
      <c r="D686">
        <v>77165</v>
      </c>
      <c r="E686">
        <v>85675</v>
      </c>
      <c r="F686">
        <v>92575</v>
      </c>
      <c r="G686">
        <v>99474.999999999985</v>
      </c>
      <c r="H686">
        <v>106259.99999999999</v>
      </c>
      <c r="I686">
        <v>113159.99999999999</v>
      </c>
    </row>
    <row r="687" spans="1:9" x14ac:dyDescent="0.3">
      <c r="A687" s="108" t="s">
        <v>42</v>
      </c>
      <c r="B687">
        <v>60029.999999999993</v>
      </c>
      <c r="C687">
        <v>68540</v>
      </c>
      <c r="D687">
        <v>77165</v>
      </c>
      <c r="E687">
        <v>85675</v>
      </c>
      <c r="F687">
        <v>92575</v>
      </c>
      <c r="G687">
        <v>99474.999999999985</v>
      </c>
      <c r="H687">
        <v>106259.99999999999</v>
      </c>
      <c r="I687">
        <v>113159.99999999999</v>
      </c>
    </row>
    <row r="688" spans="1:9" x14ac:dyDescent="0.3">
      <c r="A688" s="108" t="s">
        <v>43</v>
      </c>
      <c r="B688">
        <v>65089.999999999993</v>
      </c>
      <c r="C688">
        <v>74405</v>
      </c>
      <c r="D688">
        <v>83720</v>
      </c>
      <c r="E688">
        <v>92920</v>
      </c>
      <c r="F688">
        <v>100394.99999999999</v>
      </c>
      <c r="G688">
        <v>107869.99999999999</v>
      </c>
      <c r="H688">
        <v>115229.99999999999</v>
      </c>
      <c r="I688">
        <v>122704.99999999999</v>
      </c>
    </row>
    <row r="689" spans="1:9" x14ac:dyDescent="0.3">
      <c r="A689" s="108" t="s">
        <v>123</v>
      </c>
      <c r="B689">
        <v>60029.999999999993</v>
      </c>
      <c r="C689">
        <v>68540</v>
      </c>
      <c r="D689">
        <v>77165</v>
      </c>
      <c r="E689">
        <v>85675</v>
      </c>
      <c r="F689">
        <v>92575</v>
      </c>
      <c r="G689">
        <v>99474.999999999985</v>
      </c>
      <c r="H689">
        <v>106259.99999999999</v>
      </c>
      <c r="I689">
        <v>113159.99999999999</v>
      </c>
    </row>
    <row r="690" spans="1:9" x14ac:dyDescent="0.3">
      <c r="A690" s="108" t="s">
        <v>44</v>
      </c>
      <c r="B690">
        <v>60029.999999999993</v>
      </c>
      <c r="C690">
        <v>68540</v>
      </c>
      <c r="D690">
        <v>77165</v>
      </c>
      <c r="E690">
        <v>85675</v>
      </c>
      <c r="F690">
        <v>92575</v>
      </c>
      <c r="G690">
        <v>99474.999999999985</v>
      </c>
      <c r="H690">
        <v>106259.99999999999</v>
      </c>
      <c r="I690">
        <v>113159.99999999999</v>
      </c>
    </row>
    <row r="691" spans="1:9" x14ac:dyDescent="0.3">
      <c r="A691" s="108" t="s">
        <v>124</v>
      </c>
      <c r="B691">
        <v>60029.999999999993</v>
      </c>
      <c r="C691">
        <v>68540</v>
      </c>
      <c r="D691">
        <v>77165</v>
      </c>
      <c r="E691">
        <v>85675</v>
      </c>
      <c r="F691">
        <v>92575</v>
      </c>
      <c r="G691">
        <v>99474.999999999985</v>
      </c>
      <c r="H691">
        <v>106259.99999999999</v>
      </c>
      <c r="I691">
        <v>113159.99999999999</v>
      </c>
    </row>
    <row r="692" spans="1:9" x14ac:dyDescent="0.3">
      <c r="A692" s="108" t="s">
        <v>47</v>
      </c>
      <c r="B692">
        <v>73600</v>
      </c>
      <c r="C692">
        <v>84065</v>
      </c>
      <c r="D692">
        <v>94529.999999999985</v>
      </c>
      <c r="E692">
        <v>104994.99999999999</v>
      </c>
      <c r="F692">
        <v>113504.99999999999</v>
      </c>
      <c r="G692">
        <v>121899.99999999999</v>
      </c>
      <c r="H692">
        <v>130294.99999999999</v>
      </c>
      <c r="I692">
        <v>138690</v>
      </c>
    </row>
    <row r="693" spans="1:9" x14ac:dyDescent="0.3">
      <c r="A693" s="108" t="s">
        <v>51</v>
      </c>
      <c r="B693">
        <v>60029.999999999993</v>
      </c>
      <c r="C693">
        <v>68540</v>
      </c>
      <c r="D693">
        <v>77165</v>
      </c>
      <c r="E693">
        <v>85675</v>
      </c>
      <c r="F693">
        <v>92575</v>
      </c>
      <c r="G693">
        <v>99474.999999999985</v>
      </c>
      <c r="H693">
        <v>106259.99999999999</v>
      </c>
      <c r="I693">
        <v>113159.99999999999</v>
      </c>
    </row>
    <row r="694" spans="1:9" x14ac:dyDescent="0.3">
      <c r="A694" s="108" t="s">
        <v>125</v>
      </c>
      <c r="B694">
        <v>64514.999999999993</v>
      </c>
      <c r="C694">
        <v>73715</v>
      </c>
      <c r="D694">
        <v>82915</v>
      </c>
      <c r="E694">
        <v>92115</v>
      </c>
      <c r="F694">
        <v>99589.999999999985</v>
      </c>
      <c r="G694">
        <v>106949.99999999999</v>
      </c>
      <c r="H694">
        <v>114309.99999999999</v>
      </c>
      <c r="I694">
        <v>121669.99999999999</v>
      </c>
    </row>
    <row r="695" spans="1:9" x14ac:dyDescent="0.3">
      <c r="A695" s="108" t="s">
        <v>333</v>
      </c>
      <c r="B695">
        <v>63939.999999999993</v>
      </c>
      <c r="C695">
        <v>73140</v>
      </c>
      <c r="D695">
        <v>82225</v>
      </c>
      <c r="E695">
        <v>91310</v>
      </c>
      <c r="F695">
        <v>98669.999999999985</v>
      </c>
      <c r="G695">
        <v>106029.99999999999</v>
      </c>
      <c r="H695">
        <v>113274.99999999999</v>
      </c>
      <c r="I695">
        <v>120634.99999999999</v>
      </c>
    </row>
    <row r="696" spans="1:9" x14ac:dyDescent="0.3">
      <c r="A696" s="108" t="s">
        <v>53</v>
      </c>
      <c r="B696">
        <v>67965</v>
      </c>
      <c r="C696">
        <v>77740</v>
      </c>
      <c r="D696">
        <v>87400</v>
      </c>
      <c r="E696">
        <v>97059.999999999985</v>
      </c>
      <c r="F696">
        <v>104879.99999999999</v>
      </c>
      <c r="G696">
        <v>112699.99999999999</v>
      </c>
      <c r="H696">
        <v>120404.99999999999</v>
      </c>
      <c r="I696">
        <v>128224.99999999999</v>
      </c>
    </row>
    <row r="697" spans="1:9" x14ac:dyDescent="0.3">
      <c r="A697" s="108" t="s">
        <v>335</v>
      </c>
      <c r="B697">
        <v>61754.999999999993</v>
      </c>
      <c r="C697">
        <v>70495</v>
      </c>
      <c r="D697">
        <v>79350</v>
      </c>
      <c r="E697">
        <v>88090</v>
      </c>
      <c r="F697">
        <v>95219.999999999985</v>
      </c>
      <c r="G697">
        <v>102234.99999999999</v>
      </c>
      <c r="H697">
        <v>109249.99999999999</v>
      </c>
      <c r="I697">
        <v>116379.99999999999</v>
      </c>
    </row>
    <row r="698" spans="1:9" x14ac:dyDescent="0.3">
      <c r="A698" s="108" t="s">
        <v>54</v>
      </c>
      <c r="B698">
        <v>60029.999999999993</v>
      </c>
      <c r="C698">
        <v>68540</v>
      </c>
      <c r="D698">
        <v>77165</v>
      </c>
      <c r="E698">
        <v>85675</v>
      </c>
      <c r="F698">
        <v>92575</v>
      </c>
      <c r="G698">
        <v>99474.999999999985</v>
      </c>
      <c r="H698">
        <v>106259.99999999999</v>
      </c>
      <c r="I698">
        <v>113159.99999999999</v>
      </c>
    </row>
    <row r="699" spans="1:9" x14ac:dyDescent="0.3">
      <c r="A699" s="108" t="s">
        <v>60</v>
      </c>
      <c r="B699">
        <v>60144.999999999993</v>
      </c>
      <c r="C699">
        <v>68770</v>
      </c>
      <c r="D699">
        <v>77395</v>
      </c>
      <c r="E699">
        <v>85905</v>
      </c>
      <c r="F699">
        <v>92805</v>
      </c>
      <c r="G699">
        <v>99704.999999999985</v>
      </c>
      <c r="H699">
        <v>106604.99999999999</v>
      </c>
      <c r="I699">
        <v>113504.99999999999</v>
      </c>
    </row>
    <row r="700" spans="1:9" x14ac:dyDescent="0.3">
      <c r="A700" s="108" t="s">
        <v>61</v>
      </c>
      <c r="B700">
        <v>73600</v>
      </c>
      <c r="C700">
        <v>84065</v>
      </c>
      <c r="D700">
        <v>94529.999999999985</v>
      </c>
      <c r="E700">
        <v>104994.99999999999</v>
      </c>
      <c r="F700">
        <v>113504.99999999999</v>
      </c>
      <c r="G700">
        <v>121899.99999999999</v>
      </c>
      <c r="H700">
        <v>130294.99999999999</v>
      </c>
      <c r="I700">
        <v>138690</v>
      </c>
    </row>
    <row r="701" spans="1:9" x14ac:dyDescent="0.3">
      <c r="A701" s="108" t="s">
        <v>62</v>
      </c>
      <c r="B701">
        <v>60029.999999999993</v>
      </c>
      <c r="C701">
        <v>68540</v>
      </c>
      <c r="D701">
        <v>77165</v>
      </c>
      <c r="E701">
        <v>85675</v>
      </c>
      <c r="F701">
        <v>92575</v>
      </c>
      <c r="G701">
        <v>99474.999999999985</v>
      </c>
      <c r="H701">
        <v>106259.99999999999</v>
      </c>
      <c r="I701">
        <v>113159.99999999999</v>
      </c>
    </row>
    <row r="702" spans="1:9" x14ac:dyDescent="0.3">
      <c r="A702" s="108" t="s">
        <v>126</v>
      </c>
      <c r="B702">
        <v>60029.999999999993</v>
      </c>
      <c r="C702">
        <v>68540</v>
      </c>
      <c r="D702">
        <v>77165</v>
      </c>
      <c r="E702">
        <v>85675</v>
      </c>
      <c r="F702">
        <v>92575</v>
      </c>
      <c r="G702">
        <v>99474.999999999985</v>
      </c>
      <c r="H702">
        <v>106259.99999999999</v>
      </c>
      <c r="I702">
        <v>113159.99999999999</v>
      </c>
    </row>
    <row r="703" spans="1:9" x14ac:dyDescent="0.3">
      <c r="A703" s="108" t="s">
        <v>127</v>
      </c>
      <c r="B703">
        <v>60029.999999999993</v>
      </c>
      <c r="C703">
        <v>68540</v>
      </c>
      <c r="D703">
        <v>77165</v>
      </c>
      <c r="E703">
        <v>85675</v>
      </c>
      <c r="F703">
        <v>92575</v>
      </c>
      <c r="G703">
        <v>99474.999999999985</v>
      </c>
      <c r="H703">
        <v>106259.99999999999</v>
      </c>
      <c r="I703">
        <v>113159.99999999999</v>
      </c>
    </row>
    <row r="704" spans="1:9" x14ac:dyDescent="0.3">
      <c r="A704" s="108" t="s">
        <v>70</v>
      </c>
      <c r="B704">
        <v>68770</v>
      </c>
      <c r="C704">
        <v>78545</v>
      </c>
      <c r="D704">
        <v>88320</v>
      </c>
      <c r="E704">
        <v>98094.999999999985</v>
      </c>
      <c r="F704">
        <v>106029.99999999999</v>
      </c>
      <c r="G704">
        <v>113849.99999999999</v>
      </c>
      <c r="H704">
        <v>121669.99999999999</v>
      </c>
      <c r="I704">
        <v>129489.99999999999</v>
      </c>
    </row>
    <row r="705" spans="1:9" x14ac:dyDescent="0.3">
      <c r="A705" s="108" t="s">
        <v>71</v>
      </c>
      <c r="B705">
        <v>60029.999999999993</v>
      </c>
      <c r="C705">
        <v>68540</v>
      </c>
      <c r="D705">
        <v>77165</v>
      </c>
      <c r="E705">
        <v>85675</v>
      </c>
      <c r="F705">
        <v>92575</v>
      </c>
      <c r="G705">
        <v>99474.999999999985</v>
      </c>
      <c r="H705">
        <v>106259.99999999999</v>
      </c>
      <c r="I705">
        <v>113159.99999999999</v>
      </c>
    </row>
    <row r="706" spans="1:9" x14ac:dyDescent="0.3">
      <c r="A706" s="108" t="s">
        <v>72</v>
      </c>
      <c r="B706">
        <v>73600</v>
      </c>
      <c r="C706">
        <v>84065</v>
      </c>
      <c r="D706">
        <v>94529.999999999985</v>
      </c>
      <c r="E706">
        <v>104994.99999999999</v>
      </c>
      <c r="F706">
        <v>113504.99999999999</v>
      </c>
      <c r="G706">
        <v>121899.99999999999</v>
      </c>
      <c r="H706">
        <v>130294.99999999999</v>
      </c>
      <c r="I706">
        <v>138690</v>
      </c>
    </row>
    <row r="707" spans="1:9" x14ac:dyDescent="0.3">
      <c r="A707" s="108" t="s">
        <v>128</v>
      </c>
      <c r="B707">
        <v>67965</v>
      </c>
      <c r="C707">
        <v>77740</v>
      </c>
      <c r="D707">
        <v>87400</v>
      </c>
      <c r="E707">
        <v>97059.999999999985</v>
      </c>
      <c r="F707">
        <v>104879.99999999999</v>
      </c>
      <c r="G707">
        <v>112699.99999999999</v>
      </c>
      <c r="H707">
        <v>120404.99999999999</v>
      </c>
      <c r="I707">
        <v>128224.99999999999</v>
      </c>
    </row>
    <row r="708" spans="1:9" x14ac:dyDescent="0.3">
      <c r="A708" s="108" t="s">
        <v>129</v>
      </c>
      <c r="B708">
        <v>60029.999999999993</v>
      </c>
      <c r="C708">
        <v>68540</v>
      </c>
      <c r="D708">
        <v>77165</v>
      </c>
      <c r="E708">
        <v>85675</v>
      </c>
      <c r="F708">
        <v>92575</v>
      </c>
      <c r="G708">
        <v>99474.999999999985</v>
      </c>
      <c r="H708">
        <v>106259.99999999999</v>
      </c>
      <c r="I708">
        <v>113159.99999999999</v>
      </c>
    </row>
    <row r="709" spans="1:9" x14ac:dyDescent="0.3">
      <c r="A709" s="108" t="s">
        <v>130</v>
      </c>
      <c r="B709">
        <v>76935</v>
      </c>
      <c r="C709">
        <v>87860</v>
      </c>
      <c r="D709">
        <v>98899.999999999985</v>
      </c>
      <c r="E709">
        <v>109824.99999999999</v>
      </c>
      <c r="F709">
        <v>118679.99999999999</v>
      </c>
      <c r="G709">
        <v>127419.99999999999</v>
      </c>
      <c r="H709">
        <v>136275</v>
      </c>
      <c r="I709">
        <v>145015</v>
      </c>
    </row>
    <row r="710" spans="1:9" x14ac:dyDescent="0.3">
      <c r="A710" s="108" t="s">
        <v>131</v>
      </c>
      <c r="B710">
        <v>60029.999999999993</v>
      </c>
      <c r="C710">
        <v>68540</v>
      </c>
      <c r="D710">
        <v>77165</v>
      </c>
      <c r="E710">
        <v>85675</v>
      </c>
      <c r="F710">
        <v>92575</v>
      </c>
      <c r="G710">
        <v>99474.999999999985</v>
      </c>
      <c r="H710">
        <v>106259.99999999999</v>
      </c>
      <c r="I710">
        <v>113159.99999999999</v>
      </c>
    </row>
    <row r="711" spans="1:9" x14ac:dyDescent="0.3">
      <c r="A711" s="108" t="s">
        <v>132</v>
      </c>
      <c r="B711">
        <v>60029.999999999993</v>
      </c>
      <c r="C711">
        <v>68540</v>
      </c>
      <c r="D711">
        <v>77165</v>
      </c>
      <c r="E711">
        <v>85675</v>
      </c>
      <c r="F711">
        <v>92575</v>
      </c>
      <c r="G711">
        <v>99474.999999999985</v>
      </c>
      <c r="H711">
        <v>106259.99999999999</v>
      </c>
      <c r="I711">
        <v>113159.99999999999</v>
      </c>
    </row>
    <row r="712" spans="1:9" x14ac:dyDescent="0.3">
      <c r="A712" s="108" t="s">
        <v>133</v>
      </c>
      <c r="B712">
        <v>60029.999999999993</v>
      </c>
      <c r="C712">
        <v>68540</v>
      </c>
      <c r="D712">
        <v>77165</v>
      </c>
      <c r="E712">
        <v>85675</v>
      </c>
      <c r="F712">
        <v>92575</v>
      </c>
      <c r="G712">
        <v>99474.999999999985</v>
      </c>
      <c r="H712">
        <v>106259.99999999999</v>
      </c>
      <c r="I712">
        <v>113159.99999999999</v>
      </c>
    </row>
    <row r="713" spans="1:9" x14ac:dyDescent="0.3">
      <c r="A713" s="108" t="s">
        <v>76</v>
      </c>
      <c r="B713">
        <v>60029.999999999993</v>
      </c>
      <c r="C713">
        <v>68540</v>
      </c>
      <c r="D713">
        <v>77165</v>
      </c>
      <c r="E713">
        <v>85675</v>
      </c>
      <c r="F713">
        <v>92575</v>
      </c>
      <c r="G713">
        <v>99474.999999999985</v>
      </c>
      <c r="H713">
        <v>106259.99999999999</v>
      </c>
      <c r="I713">
        <v>113159.99999999999</v>
      </c>
    </row>
    <row r="714" spans="1:9" x14ac:dyDescent="0.3">
      <c r="A714" s="108" t="s">
        <v>78</v>
      </c>
      <c r="B714">
        <v>60029.999999999993</v>
      </c>
      <c r="C714">
        <v>68540</v>
      </c>
      <c r="D714">
        <v>77165</v>
      </c>
      <c r="E714">
        <v>85675</v>
      </c>
      <c r="F714">
        <v>92575</v>
      </c>
      <c r="G714">
        <v>99474.999999999985</v>
      </c>
      <c r="H714">
        <v>106259.99999999999</v>
      </c>
      <c r="I714">
        <v>113159.99999999999</v>
      </c>
    </row>
    <row r="715" spans="1:9" x14ac:dyDescent="0.3">
      <c r="A715" s="108" t="s">
        <v>134</v>
      </c>
      <c r="B715">
        <v>67965</v>
      </c>
      <c r="C715">
        <v>77740</v>
      </c>
      <c r="D715">
        <v>87400</v>
      </c>
      <c r="E715">
        <v>97059.999999999985</v>
      </c>
      <c r="F715">
        <v>104879.99999999999</v>
      </c>
      <c r="G715">
        <v>112699.99999999999</v>
      </c>
      <c r="H715">
        <v>120404.99999999999</v>
      </c>
      <c r="I715">
        <v>128224.99999999999</v>
      </c>
    </row>
    <row r="716" spans="1:9" x14ac:dyDescent="0.3">
      <c r="A716" s="108" t="s">
        <v>135</v>
      </c>
      <c r="B716">
        <v>67390</v>
      </c>
      <c r="C716">
        <v>77050</v>
      </c>
      <c r="D716">
        <v>86710</v>
      </c>
      <c r="E716">
        <v>96254.999999999985</v>
      </c>
      <c r="F716">
        <v>103959.99999999999</v>
      </c>
      <c r="G716">
        <v>111664.99999999999</v>
      </c>
      <c r="H716">
        <v>119369.99999999999</v>
      </c>
      <c r="I716">
        <v>127074.99999999999</v>
      </c>
    </row>
    <row r="717" spans="1:9" x14ac:dyDescent="0.3">
      <c r="A717" s="108" t="s">
        <v>80</v>
      </c>
      <c r="B717">
        <v>60029.999999999993</v>
      </c>
      <c r="C717">
        <v>68540</v>
      </c>
      <c r="D717">
        <v>77165</v>
      </c>
      <c r="E717">
        <v>85675</v>
      </c>
      <c r="F717">
        <v>92575</v>
      </c>
      <c r="G717">
        <v>99474.999999999985</v>
      </c>
      <c r="H717">
        <v>106259.99999999999</v>
      </c>
      <c r="I717">
        <v>113159.99999999999</v>
      </c>
    </row>
    <row r="718" spans="1:9" x14ac:dyDescent="0.3">
      <c r="A718" s="108" t="s">
        <v>81</v>
      </c>
      <c r="B718">
        <v>64974.999999999993</v>
      </c>
      <c r="C718">
        <v>74290</v>
      </c>
      <c r="D718">
        <v>83605</v>
      </c>
      <c r="E718">
        <v>92805</v>
      </c>
      <c r="F718">
        <v>100279.99999999999</v>
      </c>
      <c r="G718">
        <v>107754.99999999999</v>
      </c>
      <c r="H718">
        <v>115114.99999999999</v>
      </c>
      <c r="I718">
        <v>122589.99999999999</v>
      </c>
    </row>
    <row r="719" spans="1:9" x14ac:dyDescent="0.3">
      <c r="A719" s="108" t="s">
        <v>82</v>
      </c>
      <c r="B719">
        <v>60029.999999999993</v>
      </c>
      <c r="C719">
        <v>68540</v>
      </c>
      <c r="D719">
        <v>77165</v>
      </c>
      <c r="E719">
        <v>85675</v>
      </c>
      <c r="F719">
        <v>92575</v>
      </c>
      <c r="G719">
        <v>99474.999999999985</v>
      </c>
      <c r="H719">
        <v>106259.99999999999</v>
      </c>
      <c r="I719">
        <v>113159.99999999999</v>
      </c>
    </row>
    <row r="720" spans="1:9" x14ac:dyDescent="0.3">
      <c r="A720" s="108" t="s">
        <v>136</v>
      </c>
      <c r="B720">
        <v>63019.999999999993</v>
      </c>
      <c r="C720">
        <v>71990</v>
      </c>
      <c r="D720">
        <v>80960</v>
      </c>
      <c r="E720">
        <v>89930</v>
      </c>
      <c r="F720">
        <v>97174.999999999985</v>
      </c>
      <c r="G720">
        <v>104419.99999999999</v>
      </c>
      <c r="H720">
        <v>111549.99999999999</v>
      </c>
      <c r="I720">
        <v>118794.99999999999</v>
      </c>
    </row>
    <row r="721" spans="1:9" x14ac:dyDescent="0.3">
      <c r="A721" s="108" t="s">
        <v>137</v>
      </c>
      <c r="B721">
        <v>60029.999999999993</v>
      </c>
      <c r="C721">
        <v>68540</v>
      </c>
      <c r="D721">
        <v>77165</v>
      </c>
      <c r="E721">
        <v>85675</v>
      </c>
      <c r="F721">
        <v>92575</v>
      </c>
      <c r="G721">
        <v>99474.999999999985</v>
      </c>
      <c r="H721">
        <v>106259.99999999999</v>
      </c>
      <c r="I721">
        <v>113159.99999999999</v>
      </c>
    </row>
    <row r="722" spans="1:9" x14ac:dyDescent="0.3">
      <c r="A722" s="108" t="s">
        <v>139</v>
      </c>
      <c r="B722">
        <v>62789.999999999993</v>
      </c>
      <c r="C722">
        <v>71760</v>
      </c>
      <c r="D722">
        <v>80730</v>
      </c>
      <c r="E722">
        <v>89700</v>
      </c>
      <c r="F722">
        <v>96944.999999999985</v>
      </c>
      <c r="G722">
        <v>104074.99999999999</v>
      </c>
      <c r="H722">
        <v>111319.99999999999</v>
      </c>
      <c r="I722">
        <v>118449.99999999999</v>
      </c>
    </row>
    <row r="723" spans="1:9" x14ac:dyDescent="0.3">
      <c r="A723" s="108" t="s">
        <v>88</v>
      </c>
      <c r="B723">
        <v>60029.999999999993</v>
      </c>
      <c r="C723">
        <v>68540</v>
      </c>
      <c r="D723">
        <v>77165</v>
      </c>
      <c r="E723">
        <v>85675</v>
      </c>
      <c r="F723">
        <v>92575</v>
      </c>
      <c r="G723">
        <v>99474.999999999985</v>
      </c>
      <c r="H723">
        <v>106259.99999999999</v>
      </c>
      <c r="I723">
        <v>113159.99999999999</v>
      </c>
    </row>
    <row r="724" spans="1:9" x14ac:dyDescent="0.3">
      <c r="A724" s="108" t="s">
        <v>89</v>
      </c>
      <c r="B724">
        <v>73600</v>
      </c>
      <c r="C724">
        <v>84065</v>
      </c>
      <c r="D724">
        <v>94529.999999999985</v>
      </c>
      <c r="E724">
        <v>104994.99999999999</v>
      </c>
      <c r="F724">
        <v>113504.99999999999</v>
      </c>
      <c r="G724">
        <v>121899.99999999999</v>
      </c>
      <c r="H724">
        <v>130294.99999999999</v>
      </c>
      <c r="I724">
        <v>138690</v>
      </c>
    </row>
    <row r="725" spans="1:9" x14ac:dyDescent="0.3">
      <c r="A725" s="108" t="s">
        <v>138</v>
      </c>
      <c r="B725">
        <v>66585</v>
      </c>
      <c r="C725">
        <v>76130</v>
      </c>
      <c r="D725">
        <v>85675</v>
      </c>
      <c r="E725">
        <v>95104.999999999985</v>
      </c>
      <c r="F725">
        <v>102809.99999999999</v>
      </c>
      <c r="G725">
        <v>110399.99999999999</v>
      </c>
      <c r="H725">
        <v>117989.99999999999</v>
      </c>
      <c r="I725">
        <v>125579.99999999999</v>
      </c>
    </row>
    <row r="726" spans="1:9" x14ac:dyDescent="0.3">
      <c r="A726" s="108" t="s">
        <v>140</v>
      </c>
      <c r="B726">
        <v>60029.999999999993</v>
      </c>
      <c r="C726">
        <v>68540</v>
      </c>
      <c r="D726">
        <v>77165</v>
      </c>
      <c r="E726">
        <v>85675</v>
      </c>
      <c r="F726">
        <v>92575</v>
      </c>
      <c r="G726">
        <v>99474.999999999985</v>
      </c>
      <c r="H726">
        <v>106259.99999999999</v>
      </c>
      <c r="I726">
        <v>113159.99999999999</v>
      </c>
    </row>
    <row r="727" spans="1:9" x14ac:dyDescent="0.3">
      <c r="A727" s="108" t="s">
        <v>141</v>
      </c>
      <c r="B727">
        <v>62789.999999999993</v>
      </c>
      <c r="C727">
        <v>71760</v>
      </c>
      <c r="D727">
        <v>80730</v>
      </c>
      <c r="E727">
        <v>89585</v>
      </c>
      <c r="F727">
        <v>96829.999999999985</v>
      </c>
      <c r="G727">
        <v>103959.99999999999</v>
      </c>
      <c r="H727">
        <v>111089.99999999999</v>
      </c>
      <c r="I727">
        <v>118334.99999999999</v>
      </c>
    </row>
    <row r="728" spans="1:9" x14ac:dyDescent="0.3">
      <c r="A728" s="108" t="s">
        <v>142</v>
      </c>
      <c r="B728">
        <v>60029.999999999993</v>
      </c>
      <c r="C728">
        <v>68540</v>
      </c>
      <c r="D728">
        <v>77165</v>
      </c>
      <c r="E728">
        <v>85675</v>
      </c>
      <c r="F728">
        <v>92575</v>
      </c>
      <c r="G728">
        <v>99474.999999999985</v>
      </c>
      <c r="H728">
        <v>106259.99999999999</v>
      </c>
      <c r="I728">
        <v>113159.99999999999</v>
      </c>
    </row>
    <row r="729" spans="1:9" x14ac:dyDescent="0.3">
      <c r="A729" s="108" t="s">
        <v>143</v>
      </c>
      <c r="B729">
        <v>60029.999999999993</v>
      </c>
      <c r="C729">
        <v>68540</v>
      </c>
      <c r="D729">
        <v>77165</v>
      </c>
      <c r="E729">
        <v>85675</v>
      </c>
      <c r="F729">
        <v>92575</v>
      </c>
      <c r="G729">
        <v>99474.999999999985</v>
      </c>
      <c r="H729">
        <v>106259.99999999999</v>
      </c>
      <c r="I729">
        <v>113159.99999999999</v>
      </c>
    </row>
    <row r="730" spans="1:9" x14ac:dyDescent="0.3">
      <c r="A730" s="108" t="s">
        <v>144</v>
      </c>
      <c r="B730">
        <v>63709.999999999993</v>
      </c>
      <c r="C730">
        <v>72795</v>
      </c>
      <c r="D730">
        <v>81880</v>
      </c>
      <c r="E730">
        <v>90965</v>
      </c>
      <c r="F730">
        <v>98324.999999999985</v>
      </c>
      <c r="G730">
        <v>105569.99999999999</v>
      </c>
      <c r="H730">
        <v>112814.99999999999</v>
      </c>
      <c r="I730">
        <v>120174.99999999999</v>
      </c>
    </row>
    <row r="731" spans="1:9" x14ac:dyDescent="0.3">
      <c r="A731" s="108" t="s">
        <v>145</v>
      </c>
      <c r="B731">
        <v>66125</v>
      </c>
      <c r="C731">
        <v>75555</v>
      </c>
      <c r="D731">
        <v>84985</v>
      </c>
      <c r="E731">
        <v>94414.999999999985</v>
      </c>
      <c r="F731">
        <v>102004.99999999999</v>
      </c>
      <c r="G731">
        <v>109594.99999999999</v>
      </c>
      <c r="H731">
        <v>117184.99999999999</v>
      </c>
      <c r="I731">
        <v>124659.99999999999</v>
      </c>
    </row>
    <row r="732" spans="1:9" x14ac:dyDescent="0.3">
      <c r="A732" s="108" t="s">
        <v>94</v>
      </c>
      <c r="B732">
        <v>60029.999999999993</v>
      </c>
      <c r="C732">
        <v>68540</v>
      </c>
      <c r="D732">
        <v>77165</v>
      </c>
      <c r="E732">
        <v>85675</v>
      </c>
      <c r="F732">
        <v>92575</v>
      </c>
      <c r="G732">
        <v>99474.999999999985</v>
      </c>
      <c r="H732">
        <v>106259.99999999999</v>
      </c>
      <c r="I732">
        <v>113159.99999999999</v>
      </c>
    </row>
    <row r="733" spans="1:9" x14ac:dyDescent="0.3">
      <c r="A733" s="108" t="s">
        <v>146</v>
      </c>
      <c r="B733">
        <v>67390</v>
      </c>
      <c r="C733">
        <v>77050</v>
      </c>
      <c r="D733">
        <v>86710</v>
      </c>
      <c r="E733">
        <v>96254.999999999985</v>
      </c>
      <c r="F733">
        <v>103959.99999999999</v>
      </c>
      <c r="G733">
        <v>111664.99999999999</v>
      </c>
      <c r="H733">
        <v>119369.99999999999</v>
      </c>
      <c r="I733">
        <v>127074.99999999999</v>
      </c>
    </row>
    <row r="734" spans="1:9" x14ac:dyDescent="0.3">
      <c r="A734" s="108" t="s">
        <v>147</v>
      </c>
      <c r="B734">
        <v>60029.999999999993</v>
      </c>
      <c r="C734">
        <v>68540</v>
      </c>
      <c r="D734">
        <v>77165</v>
      </c>
      <c r="E734">
        <v>85675</v>
      </c>
      <c r="F734">
        <v>92575</v>
      </c>
      <c r="G734">
        <v>99474.999999999985</v>
      </c>
      <c r="H734">
        <v>106259.99999999999</v>
      </c>
      <c r="I734">
        <v>113159.99999999999</v>
      </c>
    </row>
    <row r="735" spans="1:9" x14ac:dyDescent="0.3">
      <c r="A735" s="108" t="s">
        <v>148</v>
      </c>
      <c r="B735">
        <v>60029.999999999993</v>
      </c>
      <c r="C735">
        <v>68540</v>
      </c>
      <c r="D735">
        <v>77165</v>
      </c>
      <c r="E735">
        <v>85675</v>
      </c>
      <c r="F735">
        <v>92575</v>
      </c>
      <c r="G735">
        <v>99474.999999999985</v>
      </c>
      <c r="H735">
        <v>106259.99999999999</v>
      </c>
      <c r="I735">
        <v>113159.99999999999</v>
      </c>
    </row>
    <row r="736" spans="1:9" x14ac:dyDescent="0.3">
      <c r="A736" s="108" t="s">
        <v>96</v>
      </c>
      <c r="B736">
        <v>60029.999999999993</v>
      </c>
      <c r="C736">
        <v>68540</v>
      </c>
      <c r="D736">
        <v>77165</v>
      </c>
      <c r="E736">
        <v>85675</v>
      </c>
      <c r="F736">
        <v>92575</v>
      </c>
      <c r="G736">
        <v>99474.999999999985</v>
      </c>
      <c r="H736">
        <v>106259.99999999999</v>
      </c>
      <c r="I736">
        <v>113159.99999999999</v>
      </c>
    </row>
    <row r="737" spans="1:11" x14ac:dyDescent="0.3">
      <c r="A737" s="108" t="s">
        <v>97</v>
      </c>
      <c r="B737">
        <v>64054.999999999993</v>
      </c>
      <c r="C737">
        <v>73140</v>
      </c>
      <c r="D737">
        <v>82340</v>
      </c>
      <c r="E737">
        <v>91425</v>
      </c>
      <c r="F737">
        <v>98784.999999999985</v>
      </c>
      <c r="G737">
        <v>106144.99999999999</v>
      </c>
      <c r="H737">
        <v>113389.99999999999</v>
      </c>
      <c r="I737">
        <v>120749.99999999999</v>
      </c>
    </row>
    <row r="738" spans="1:11" x14ac:dyDescent="0.3">
      <c r="A738" s="108" t="s">
        <v>149</v>
      </c>
      <c r="B738">
        <v>67390</v>
      </c>
      <c r="C738">
        <v>77050</v>
      </c>
      <c r="D738">
        <v>86710</v>
      </c>
      <c r="E738">
        <v>96254.999999999985</v>
      </c>
      <c r="F738">
        <v>103959.99999999999</v>
      </c>
      <c r="G738">
        <v>111664.99999999999</v>
      </c>
      <c r="H738">
        <v>119369.99999999999</v>
      </c>
      <c r="I738">
        <v>127074.99999999999</v>
      </c>
    </row>
    <row r="739" spans="1:11" x14ac:dyDescent="0.3">
      <c r="A739" s="108" t="s">
        <v>98</v>
      </c>
      <c r="B739">
        <v>60029.999999999993</v>
      </c>
      <c r="C739">
        <v>68540</v>
      </c>
      <c r="D739">
        <v>77165</v>
      </c>
      <c r="E739">
        <v>85675</v>
      </c>
      <c r="F739">
        <v>92575</v>
      </c>
      <c r="G739">
        <v>99474.999999999985</v>
      </c>
      <c r="H739">
        <v>106259.99999999999</v>
      </c>
      <c r="I739">
        <v>113159.99999999999</v>
      </c>
    </row>
    <row r="740" spans="1:11" x14ac:dyDescent="0.3">
      <c r="A740" s="108" t="s">
        <v>99</v>
      </c>
      <c r="B740">
        <v>60029.999999999993</v>
      </c>
      <c r="C740">
        <v>68540</v>
      </c>
      <c r="D740">
        <v>77165</v>
      </c>
      <c r="E740">
        <v>85675</v>
      </c>
      <c r="F740">
        <v>92575</v>
      </c>
      <c r="G740">
        <v>99474.999999999985</v>
      </c>
      <c r="H740">
        <v>106259.99999999999</v>
      </c>
      <c r="I740">
        <v>113159.99999999999</v>
      </c>
    </row>
    <row r="741" spans="1:11" x14ac:dyDescent="0.3">
      <c r="A741" s="108" t="s">
        <v>150</v>
      </c>
      <c r="B741">
        <v>64284.999999999993</v>
      </c>
      <c r="C741">
        <v>73485</v>
      </c>
      <c r="D741">
        <v>82685</v>
      </c>
      <c r="E741">
        <v>91770</v>
      </c>
      <c r="F741">
        <v>99129.999999999985</v>
      </c>
      <c r="G741">
        <v>106489.99999999999</v>
      </c>
      <c r="H741">
        <v>113849.99999999999</v>
      </c>
      <c r="I741">
        <v>121209.99999999999</v>
      </c>
    </row>
    <row r="742" spans="1:11" x14ac:dyDescent="0.3">
      <c r="A742" s="108" t="s">
        <v>100</v>
      </c>
      <c r="B742">
        <v>60029.999999999993</v>
      </c>
      <c r="C742">
        <v>68540</v>
      </c>
      <c r="D742">
        <v>77165</v>
      </c>
      <c r="E742">
        <v>85675</v>
      </c>
      <c r="F742">
        <v>92575</v>
      </c>
      <c r="G742">
        <v>99474.999999999985</v>
      </c>
      <c r="H742">
        <v>106259.99999999999</v>
      </c>
      <c r="I742">
        <v>113159.99999999999</v>
      </c>
    </row>
    <row r="743" spans="1:11" x14ac:dyDescent="0.3">
      <c r="A743" s="108" t="s">
        <v>151</v>
      </c>
      <c r="B743">
        <v>63709.999999999993</v>
      </c>
      <c r="C743">
        <v>72795</v>
      </c>
      <c r="D743">
        <v>81880</v>
      </c>
      <c r="E743">
        <v>90965</v>
      </c>
      <c r="F743">
        <v>98324.999999999985</v>
      </c>
      <c r="G743">
        <v>105569.99999999999</v>
      </c>
      <c r="H743">
        <v>112814.99999999999</v>
      </c>
      <c r="I743">
        <v>120174.99999999999</v>
      </c>
    </row>
    <row r="744" spans="1:11" x14ac:dyDescent="0.3">
      <c r="A744" s="108" t="s">
        <v>261</v>
      </c>
      <c r="B744">
        <v>64744.999999999993</v>
      </c>
      <c r="C744">
        <v>73945</v>
      </c>
      <c r="D744">
        <v>83145</v>
      </c>
      <c r="E744">
        <v>92345</v>
      </c>
      <c r="F744">
        <v>99819.999999999985</v>
      </c>
      <c r="G744">
        <v>107179.99999999999</v>
      </c>
      <c r="H744">
        <v>114539.99999999999</v>
      </c>
      <c r="I744">
        <v>121899.99999999999</v>
      </c>
      <c r="K744" s="106" t="s">
        <v>1837</v>
      </c>
    </row>
    <row r="745" spans="1:11" x14ac:dyDescent="0.3">
      <c r="A745" s="108" t="s">
        <v>8</v>
      </c>
      <c r="B745">
        <v>63594.999999999993</v>
      </c>
      <c r="C745">
        <v>72680</v>
      </c>
      <c r="D745">
        <v>81765</v>
      </c>
      <c r="E745">
        <v>90735</v>
      </c>
      <c r="F745">
        <v>98094.999999999985</v>
      </c>
      <c r="G745">
        <v>105339.99999999999</v>
      </c>
      <c r="H745">
        <v>112584.99999999999</v>
      </c>
      <c r="I745">
        <v>119829.99999999999</v>
      </c>
    </row>
    <row r="746" spans="1:11" x14ac:dyDescent="0.3">
      <c r="A746" s="108" t="s">
        <v>1302</v>
      </c>
      <c r="B746">
        <v>63594.999999999993</v>
      </c>
      <c r="C746">
        <v>72680</v>
      </c>
      <c r="D746">
        <v>81765</v>
      </c>
      <c r="E746">
        <v>90735</v>
      </c>
      <c r="F746">
        <v>98094.999999999985</v>
      </c>
      <c r="G746">
        <v>105339.99999999999</v>
      </c>
      <c r="H746">
        <v>112584.99999999999</v>
      </c>
      <c r="I746">
        <v>119829.99999999999</v>
      </c>
    </row>
    <row r="747" spans="1:11" x14ac:dyDescent="0.3">
      <c r="A747" s="108" t="s">
        <v>1303</v>
      </c>
      <c r="B747">
        <v>63594.999999999993</v>
      </c>
      <c r="C747">
        <v>72680</v>
      </c>
      <c r="D747">
        <v>81765</v>
      </c>
      <c r="E747">
        <v>90735</v>
      </c>
      <c r="F747">
        <v>98094.999999999985</v>
      </c>
      <c r="G747">
        <v>105339.99999999999</v>
      </c>
      <c r="H747">
        <v>112584.99999999999</v>
      </c>
      <c r="I747">
        <v>119829.99999999999</v>
      </c>
    </row>
    <row r="748" spans="1:11" x14ac:dyDescent="0.3">
      <c r="A748" s="108" t="s">
        <v>1304</v>
      </c>
      <c r="B748">
        <v>63594.999999999993</v>
      </c>
      <c r="C748">
        <v>72680</v>
      </c>
      <c r="D748">
        <v>81765</v>
      </c>
      <c r="E748">
        <v>90735</v>
      </c>
      <c r="F748">
        <v>98094.999999999985</v>
      </c>
      <c r="G748">
        <v>105339.99999999999</v>
      </c>
      <c r="H748">
        <v>112584.99999999999</v>
      </c>
      <c r="I748">
        <v>119829.99999999999</v>
      </c>
    </row>
    <row r="749" spans="1:11" x14ac:dyDescent="0.3">
      <c r="A749" s="108" t="s">
        <v>107</v>
      </c>
      <c r="B749">
        <v>72450</v>
      </c>
      <c r="C749">
        <v>82800</v>
      </c>
      <c r="D749">
        <v>93150</v>
      </c>
      <c r="E749">
        <v>103499.99999999999</v>
      </c>
      <c r="F749">
        <v>111779.99999999999</v>
      </c>
      <c r="G749">
        <v>120059.99999999999</v>
      </c>
      <c r="H749">
        <v>128339.99999999999</v>
      </c>
      <c r="I749">
        <v>136620</v>
      </c>
    </row>
    <row r="750" spans="1:11" x14ac:dyDescent="0.3">
      <c r="A750" s="108" t="s">
        <v>1305</v>
      </c>
      <c r="B750">
        <v>66815</v>
      </c>
      <c r="C750">
        <v>76360</v>
      </c>
      <c r="D750">
        <v>85905</v>
      </c>
      <c r="E750">
        <v>95334.999999999985</v>
      </c>
      <c r="F750">
        <v>103039.99999999999</v>
      </c>
      <c r="G750">
        <v>110629.99999999999</v>
      </c>
      <c r="H750">
        <v>118219.99999999999</v>
      </c>
      <c r="I750">
        <v>125924.99999999999</v>
      </c>
    </row>
    <row r="751" spans="1:11" x14ac:dyDescent="0.3">
      <c r="A751" s="108" t="s">
        <v>11</v>
      </c>
      <c r="B751">
        <v>69345</v>
      </c>
      <c r="C751">
        <v>79235</v>
      </c>
      <c r="D751">
        <v>89125</v>
      </c>
      <c r="E751">
        <v>99014.999999999985</v>
      </c>
      <c r="F751">
        <v>106949.99999999999</v>
      </c>
      <c r="G751">
        <v>114884.99999999999</v>
      </c>
      <c r="H751">
        <v>122819.99999999999</v>
      </c>
      <c r="I751">
        <v>130754.99999999999</v>
      </c>
    </row>
    <row r="752" spans="1:11" x14ac:dyDescent="0.3">
      <c r="A752" s="108" t="s">
        <v>1306</v>
      </c>
      <c r="B752">
        <v>77050</v>
      </c>
      <c r="C752">
        <v>87975</v>
      </c>
      <c r="D752">
        <v>99014.999999999985</v>
      </c>
      <c r="E752">
        <v>109939.99999999999</v>
      </c>
      <c r="F752">
        <v>118794.99999999999</v>
      </c>
      <c r="G752">
        <v>127534.99999999999</v>
      </c>
      <c r="H752">
        <v>136390</v>
      </c>
      <c r="I752">
        <v>145130</v>
      </c>
    </row>
    <row r="753" spans="1:9" x14ac:dyDescent="0.3">
      <c r="A753" s="108" t="s">
        <v>714</v>
      </c>
      <c r="B753">
        <v>69575</v>
      </c>
      <c r="C753">
        <v>79580</v>
      </c>
      <c r="D753">
        <v>89470</v>
      </c>
      <c r="E753">
        <v>99359.999999999985</v>
      </c>
      <c r="F753">
        <v>107409.99999999999</v>
      </c>
      <c r="G753">
        <v>115344.99999999999</v>
      </c>
      <c r="H753">
        <v>123279.99999999999</v>
      </c>
      <c r="I753">
        <v>131215</v>
      </c>
    </row>
    <row r="754" spans="1:9" x14ac:dyDescent="0.3">
      <c r="A754" s="108" t="s">
        <v>1307</v>
      </c>
      <c r="B754">
        <v>63594.999999999993</v>
      </c>
      <c r="C754">
        <v>72680</v>
      </c>
      <c r="D754">
        <v>81765</v>
      </c>
      <c r="E754">
        <v>90735</v>
      </c>
      <c r="F754">
        <v>98094.999999999985</v>
      </c>
      <c r="G754">
        <v>105339.99999999999</v>
      </c>
      <c r="H754">
        <v>112584.99999999999</v>
      </c>
      <c r="I754">
        <v>119829.99999999999</v>
      </c>
    </row>
    <row r="755" spans="1:9" x14ac:dyDescent="0.3">
      <c r="A755" s="108" t="s">
        <v>274</v>
      </c>
      <c r="B755">
        <v>63594.999999999993</v>
      </c>
      <c r="C755">
        <v>72680</v>
      </c>
      <c r="D755">
        <v>81765</v>
      </c>
      <c r="E755">
        <v>90735</v>
      </c>
      <c r="F755">
        <v>98094.999999999985</v>
      </c>
      <c r="G755">
        <v>105339.99999999999</v>
      </c>
      <c r="H755">
        <v>112584.99999999999</v>
      </c>
      <c r="I755">
        <v>119829.99999999999</v>
      </c>
    </row>
    <row r="756" spans="1:9" x14ac:dyDescent="0.3">
      <c r="A756" s="108" t="s">
        <v>14</v>
      </c>
      <c r="B756">
        <v>63594.999999999993</v>
      </c>
      <c r="C756">
        <v>72680</v>
      </c>
      <c r="D756">
        <v>81765</v>
      </c>
      <c r="E756">
        <v>90735</v>
      </c>
      <c r="F756">
        <v>98094.999999999985</v>
      </c>
      <c r="G756">
        <v>105339.99999999999</v>
      </c>
      <c r="H756">
        <v>112584.99999999999</v>
      </c>
      <c r="I756">
        <v>119829.99999999999</v>
      </c>
    </row>
    <row r="757" spans="1:9" x14ac:dyDescent="0.3">
      <c r="A757" s="108" t="s">
        <v>15</v>
      </c>
      <c r="B757">
        <v>71645</v>
      </c>
      <c r="C757">
        <v>81880</v>
      </c>
      <c r="D757">
        <v>92115</v>
      </c>
      <c r="E757">
        <v>102234.99999999999</v>
      </c>
      <c r="F757">
        <v>110514.99999999999</v>
      </c>
      <c r="G757">
        <v>118679.99999999999</v>
      </c>
      <c r="H757">
        <v>126844.99999999999</v>
      </c>
      <c r="I757">
        <v>135010</v>
      </c>
    </row>
    <row r="758" spans="1:9" x14ac:dyDescent="0.3">
      <c r="A758" s="108" t="s">
        <v>16</v>
      </c>
      <c r="B758">
        <v>63594.999999999993</v>
      </c>
      <c r="C758">
        <v>72680</v>
      </c>
      <c r="D758">
        <v>81765</v>
      </c>
      <c r="E758">
        <v>90735</v>
      </c>
      <c r="F758">
        <v>98094.999999999985</v>
      </c>
      <c r="G758">
        <v>105339.99999999999</v>
      </c>
      <c r="H758">
        <v>112584.99999999999</v>
      </c>
      <c r="I758">
        <v>119829.99999999999</v>
      </c>
    </row>
    <row r="759" spans="1:9" x14ac:dyDescent="0.3">
      <c r="A759" s="108" t="s">
        <v>1308</v>
      </c>
      <c r="B759">
        <v>75210</v>
      </c>
      <c r="C759">
        <v>85905</v>
      </c>
      <c r="D759">
        <v>96599.999999999985</v>
      </c>
      <c r="E759">
        <v>107294.99999999999</v>
      </c>
      <c r="F759">
        <v>115919.99999999999</v>
      </c>
      <c r="G759">
        <v>124544.99999999999</v>
      </c>
      <c r="H759">
        <v>133055</v>
      </c>
      <c r="I759">
        <v>141680</v>
      </c>
    </row>
    <row r="760" spans="1:9" x14ac:dyDescent="0.3">
      <c r="A760" s="108" t="s">
        <v>1309</v>
      </c>
      <c r="B760">
        <v>64744.999999999993</v>
      </c>
      <c r="C760">
        <v>73945</v>
      </c>
      <c r="D760">
        <v>83145</v>
      </c>
      <c r="E760">
        <v>92345</v>
      </c>
      <c r="F760">
        <v>99819.999999999985</v>
      </c>
      <c r="G760">
        <v>107179.99999999999</v>
      </c>
      <c r="H760">
        <v>114539.99999999999</v>
      </c>
      <c r="I760">
        <v>121899.99999999999</v>
      </c>
    </row>
    <row r="761" spans="1:9" x14ac:dyDescent="0.3">
      <c r="A761" s="108" t="s">
        <v>498</v>
      </c>
      <c r="B761">
        <v>65434.999999999993</v>
      </c>
      <c r="C761">
        <v>74750</v>
      </c>
      <c r="D761">
        <v>84065</v>
      </c>
      <c r="E761">
        <v>93380</v>
      </c>
      <c r="F761">
        <v>100854.99999999999</v>
      </c>
      <c r="G761">
        <v>108329.99999999999</v>
      </c>
      <c r="H761">
        <v>115804.99999999999</v>
      </c>
      <c r="I761">
        <v>123279.99999999999</v>
      </c>
    </row>
    <row r="762" spans="1:9" x14ac:dyDescent="0.3">
      <c r="A762" s="108" t="s">
        <v>1310</v>
      </c>
      <c r="B762">
        <v>69230</v>
      </c>
      <c r="C762">
        <v>79120</v>
      </c>
      <c r="D762">
        <v>89010</v>
      </c>
      <c r="E762">
        <v>98784.999999999985</v>
      </c>
      <c r="F762">
        <v>106719.99999999999</v>
      </c>
      <c r="G762">
        <v>114654.99999999999</v>
      </c>
      <c r="H762">
        <v>122589.99999999999</v>
      </c>
      <c r="I762">
        <v>130409.99999999999</v>
      </c>
    </row>
    <row r="763" spans="1:9" x14ac:dyDescent="0.3">
      <c r="A763" s="108" t="s">
        <v>719</v>
      </c>
      <c r="B763">
        <v>63594.999999999993</v>
      </c>
      <c r="C763">
        <v>72680</v>
      </c>
      <c r="D763">
        <v>81765</v>
      </c>
      <c r="E763">
        <v>90735</v>
      </c>
      <c r="F763">
        <v>98094.999999999985</v>
      </c>
      <c r="G763">
        <v>105339.99999999999</v>
      </c>
      <c r="H763">
        <v>112584.99999999999</v>
      </c>
      <c r="I763">
        <v>119829.99999999999</v>
      </c>
    </row>
    <row r="764" spans="1:9" x14ac:dyDescent="0.3">
      <c r="A764" s="108" t="s">
        <v>20</v>
      </c>
      <c r="B764">
        <v>63594.999999999993</v>
      </c>
      <c r="C764">
        <v>72680</v>
      </c>
      <c r="D764">
        <v>81765</v>
      </c>
      <c r="E764">
        <v>90735</v>
      </c>
      <c r="F764">
        <v>98094.999999999985</v>
      </c>
      <c r="G764">
        <v>105339.99999999999</v>
      </c>
      <c r="H764">
        <v>112584.99999999999</v>
      </c>
      <c r="I764">
        <v>119829.99999999999</v>
      </c>
    </row>
    <row r="765" spans="1:9" x14ac:dyDescent="0.3">
      <c r="A765" s="108" t="s">
        <v>1165</v>
      </c>
      <c r="B765">
        <v>63594.999999999993</v>
      </c>
      <c r="C765">
        <v>72680</v>
      </c>
      <c r="D765">
        <v>81765</v>
      </c>
      <c r="E765">
        <v>90735</v>
      </c>
      <c r="F765">
        <v>98094.999999999985</v>
      </c>
      <c r="G765">
        <v>105339.99999999999</v>
      </c>
      <c r="H765">
        <v>112584.99999999999</v>
      </c>
      <c r="I765">
        <v>119829.99999999999</v>
      </c>
    </row>
    <row r="766" spans="1:9" x14ac:dyDescent="0.3">
      <c r="A766" s="108" t="s">
        <v>21</v>
      </c>
      <c r="B766">
        <v>63594.999999999993</v>
      </c>
      <c r="C766">
        <v>72680</v>
      </c>
      <c r="D766">
        <v>81765</v>
      </c>
      <c r="E766">
        <v>90735</v>
      </c>
      <c r="F766">
        <v>98094.999999999985</v>
      </c>
      <c r="G766">
        <v>105339.99999999999</v>
      </c>
      <c r="H766">
        <v>112584.99999999999</v>
      </c>
      <c r="I766">
        <v>119829.99999999999</v>
      </c>
    </row>
    <row r="767" spans="1:9" x14ac:dyDescent="0.3">
      <c r="A767" s="108" t="s">
        <v>24</v>
      </c>
      <c r="B767">
        <v>63939.999999999993</v>
      </c>
      <c r="C767">
        <v>73025</v>
      </c>
      <c r="D767">
        <v>82110</v>
      </c>
      <c r="E767">
        <v>91195</v>
      </c>
      <c r="F767">
        <v>98554.999999999985</v>
      </c>
      <c r="G767">
        <v>105799.99999999999</v>
      </c>
      <c r="H767">
        <v>113159.99999999999</v>
      </c>
      <c r="I767">
        <v>120404.99999999999</v>
      </c>
    </row>
    <row r="768" spans="1:9" x14ac:dyDescent="0.3">
      <c r="A768" s="108" t="s">
        <v>517</v>
      </c>
      <c r="B768">
        <v>79350</v>
      </c>
      <c r="C768">
        <v>90620</v>
      </c>
      <c r="D768">
        <v>102004.99999999999</v>
      </c>
      <c r="E768">
        <v>113274.99999999999</v>
      </c>
      <c r="F768">
        <v>122359.99999999999</v>
      </c>
      <c r="G768">
        <v>131445</v>
      </c>
      <c r="H768">
        <v>140530</v>
      </c>
      <c r="I768">
        <v>149615</v>
      </c>
    </row>
    <row r="769" spans="1:9" x14ac:dyDescent="0.3">
      <c r="A769" s="108" t="s">
        <v>817</v>
      </c>
      <c r="B769">
        <v>68425</v>
      </c>
      <c r="C769">
        <v>78200</v>
      </c>
      <c r="D769">
        <v>87975</v>
      </c>
      <c r="E769">
        <v>97634.999999999985</v>
      </c>
      <c r="F769">
        <v>105454.99999999999</v>
      </c>
      <c r="G769">
        <v>113274.99999999999</v>
      </c>
      <c r="H769">
        <v>121094.99999999999</v>
      </c>
      <c r="I769">
        <v>128914.99999999999</v>
      </c>
    </row>
    <row r="770" spans="1:9" x14ac:dyDescent="0.3">
      <c r="A770" s="108" t="s">
        <v>111</v>
      </c>
      <c r="B770">
        <v>63594.999999999993</v>
      </c>
      <c r="C770">
        <v>72680</v>
      </c>
      <c r="D770">
        <v>81765</v>
      </c>
      <c r="E770">
        <v>90735</v>
      </c>
      <c r="F770">
        <v>98094.999999999985</v>
      </c>
      <c r="G770">
        <v>105339.99999999999</v>
      </c>
      <c r="H770">
        <v>112584.99999999999</v>
      </c>
      <c r="I770">
        <v>119829.99999999999</v>
      </c>
    </row>
    <row r="771" spans="1:9" x14ac:dyDescent="0.3">
      <c r="A771" s="108" t="s">
        <v>112</v>
      </c>
      <c r="B771">
        <v>68080</v>
      </c>
      <c r="C771">
        <v>77740</v>
      </c>
      <c r="D771">
        <v>87515</v>
      </c>
      <c r="E771">
        <v>97174.999999999985</v>
      </c>
      <c r="F771">
        <v>104994.99999999999</v>
      </c>
      <c r="G771">
        <v>112814.99999999999</v>
      </c>
      <c r="H771">
        <v>120519.99999999999</v>
      </c>
      <c r="I771">
        <v>128339.99999999999</v>
      </c>
    </row>
    <row r="772" spans="1:9" x14ac:dyDescent="0.3">
      <c r="A772" s="108" t="s">
        <v>1311</v>
      </c>
      <c r="B772">
        <v>63594.999999999993</v>
      </c>
      <c r="C772">
        <v>72680</v>
      </c>
      <c r="D772">
        <v>81765</v>
      </c>
      <c r="E772">
        <v>90735</v>
      </c>
      <c r="F772">
        <v>98094.999999999985</v>
      </c>
      <c r="G772">
        <v>105339.99999999999</v>
      </c>
      <c r="H772">
        <v>112584.99999999999</v>
      </c>
      <c r="I772">
        <v>119829.99999999999</v>
      </c>
    </row>
    <row r="773" spans="1:9" x14ac:dyDescent="0.3">
      <c r="A773" s="108" t="s">
        <v>169</v>
      </c>
      <c r="B773">
        <v>70610</v>
      </c>
      <c r="C773">
        <v>80730</v>
      </c>
      <c r="D773">
        <v>90850</v>
      </c>
      <c r="E773">
        <v>100854.99999999999</v>
      </c>
      <c r="F773">
        <v>109019.99999999999</v>
      </c>
      <c r="G773">
        <v>117069.99999999999</v>
      </c>
      <c r="H773">
        <v>125119.99999999999</v>
      </c>
      <c r="I773">
        <v>133170</v>
      </c>
    </row>
    <row r="774" spans="1:9" x14ac:dyDescent="0.3">
      <c r="A774" s="108" t="s">
        <v>1312</v>
      </c>
      <c r="B774">
        <v>70495</v>
      </c>
      <c r="C774">
        <v>80500</v>
      </c>
      <c r="D774">
        <v>90620</v>
      </c>
      <c r="E774">
        <v>100624.99999999999</v>
      </c>
      <c r="F774">
        <v>108674.99999999999</v>
      </c>
      <c r="G774">
        <v>116724.99999999999</v>
      </c>
      <c r="H774">
        <v>124774.99999999999</v>
      </c>
      <c r="I774">
        <v>132825</v>
      </c>
    </row>
    <row r="775" spans="1:9" x14ac:dyDescent="0.3">
      <c r="A775" s="108" t="s">
        <v>171</v>
      </c>
      <c r="B775">
        <v>63594.999999999993</v>
      </c>
      <c r="C775">
        <v>72680</v>
      </c>
      <c r="D775">
        <v>81765</v>
      </c>
      <c r="E775">
        <v>90735</v>
      </c>
      <c r="F775">
        <v>98094.999999999985</v>
      </c>
      <c r="G775">
        <v>105339.99999999999</v>
      </c>
      <c r="H775">
        <v>112584.99999999999</v>
      </c>
      <c r="I775">
        <v>119829.99999999999</v>
      </c>
    </row>
    <row r="776" spans="1:9" x14ac:dyDescent="0.3">
      <c r="A776" s="108" t="s">
        <v>30</v>
      </c>
      <c r="B776">
        <v>63594.999999999993</v>
      </c>
      <c r="C776">
        <v>72680</v>
      </c>
      <c r="D776">
        <v>81765</v>
      </c>
      <c r="E776">
        <v>90735</v>
      </c>
      <c r="F776">
        <v>98094.999999999985</v>
      </c>
      <c r="G776">
        <v>105339.99999999999</v>
      </c>
      <c r="H776">
        <v>112584.99999999999</v>
      </c>
      <c r="I776">
        <v>119829.99999999999</v>
      </c>
    </row>
    <row r="777" spans="1:9" x14ac:dyDescent="0.3">
      <c r="A777" s="108" t="s">
        <v>115</v>
      </c>
      <c r="B777">
        <v>63594.999999999993</v>
      </c>
      <c r="C777">
        <v>72680</v>
      </c>
      <c r="D777">
        <v>81765</v>
      </c>
      <c r="E777">
        <v>90735</v>
      </c>
      <c r="F777">
        <v>98094.999999999985</v>
      </c>
      <c r="G777">
        <v>105339.99999999999</v>
      </c>
      <c r="H777">
        <v>112584.99999999999</v>
      </c>
      <c r="I777">
        <v>119829.99999999999</v>
      </c>
    </row>
    <row r="778" spans="1:9" x14ac:dyDescent="0.3">
      <c r="A778" s="108" t="s">
        <v>32</v>
      </c>
      <c r="B778">
        <v>63594.999999999993</v>
      </c>
      <c r="C778">
        <v>72680</v>
      </c>
      <c r="D778">
        <v>81765</v>
      </c>
      <c r="E778">
        <v>90735</v>
      </c>
      <c r="F778">
        <v>98094.999999999985</v>
      </c>
      <c r="G778">
        <v>105339.99999999999</v>
      </c>
      <c r="H778">
        <v>112584.99999999999</v>
      </c>
      <c r="I778">
        <v>119829.99999999999</v>
      </c>
    </row>
    <row r="779" spans="1:9" x14ac:dyDescent="0.3">
      <c r="A779" s="108" t="s">
        <v>1090</v>
      </c>
      <c r="B779">
        <v>63594.999999999993</v>
      </c>
      <c r="C779">
        <v>72680</v>
      </c>
      <c r="D779">
        <v>81765</v>
      </c>
      <c r="E779">
        <v>90735</v>
      </c>
      <c r="F779">
        <v>98094.999999999985</v>
      </c>
      <c r="G779">
        <v>105339.99999999999</v>
      </c>
      <c r="H779">
        <v>112584.99999999999</v>
      </c>
      <c r="I779">
        <v>119829.99999999999</v>
      </c>
    </row>
    <row r="780" spans="1:9" x14ac:dyDescent="0.3">
      <c r="A780" s="108" t="s">
        <v>35</v>
      </c>
      <c r="B780">
        <v>63594.999999999993</v>
      </c>
      <c r="C780">
        <v>72680</v>
      </c>
      <c r="D780">
        <v>81765</v>
      </c>
      <c r="E780">
        <v>90735</v>
      </c>
      <c r="F780">
        <v>98094.999999999985</v>
      </c>
      <c r="G780">
        <v>105339.99999999999</v>
      </c>
      <c r="H780">
        <v>112584.99999999999</v>
      </c>
      <c r="I780">
        <v>119829.99999999999</v>
      </c>
    </row>
    <row r="781" spans="1:9" x14ac:dyDescent="0.3">
      <c r="A781" s="108" t="s">
        <v>36</v>
      </c>
      <c r="B781">
        <v>66815</v>
      </c>
      <c r="C781">
        <v>76360</v>
      </c>
      <c r="D781">
        <v>85905</v>
      </c>
      <c r="E781">
        <v>95334.999999999985</v>
      </c>
      <c r="F781">
        <v>103039.99999999999</v>
      </c>
      <c r="G781">
        <v>110629.99999999999</v>
      </c>
      <c r="H781">
        <v>118219.99999999999</v>
      </c>
      <c r="I781">
        <v>125924.99999999999</v>
      </c>
    </row>
    <row r="782" spans="1:9" x14ac:dyDescent="0.3">
      <c r="A782" s="108" t="s">
        <v>1313</v>
      </c>
      <c r="B782">
        <v>79350</v>
      </c>
      <c r="C782">
        <v>90620</v>
      </c>
      <c r="D782">
        <v>102004.99999999999</v>
      </c>
      <c r="E782">
        <v>113274.99999999999</v>
      </c>
      <c r="F782">
        <v>122359.99999999999</v>
      </c>
      <c r="G782">
        <v>131445</v>
      </c>
      <c r="H782">
        <v>140530</v>
      </c>
      <c r="I782">
        <v>149615</v>
      </c>
    </row>
    <row r="783" spans="1:9" x14ac:dyDescent="0.3">
      <c r="A783" s="108" t="s">
        <v>4</v>
      </c>
      <c r="B783">
        <v>66585</v>
      </c>
      <c r="C783">
        <v>76015</v>
      </c>
      <c r="D783">
        <v>85560</v>
      </c>
      <c r="E783">
        <v>94989.999999999985</v>
      </c>
      <c r="F783">
        <v>102694.99999999999</v>
      </c>
      <c r="G783">
        <v>110284.99999999999</v>
      </c>
      <c r="H783">
        <v>117874.99999999999</v>
      </c>
      <c r="I783">
        <v>125464.99999999999</v>
      </c>
    </row>
    <row r="784" spans="1:9" x14ac:dyDescent="0.3">
      <c r="A784" s="108" t="s">
        <v>37</v>
      </c>
      <c r="B784">
        <v>64629.999999999993</v>
      </c>
      <c r="C784">
        <v>73830</v>
      </c>
      <c r="D784">
        <v>83030</v>
      </c>
      <c r="E784">
        <v>92230</v>
      </c>
      <c r="F784">
        <v>99704.999999999985</v>
      </c>
      <c r="G784">
        <v>107064.99999999999</v>
      </c>
      <c r="H784">
        <v>114424.99999999999</v>
      </c>
      <c r="I784">
        <v>121784.99999999999</v>
      </c>
    </row>
    <row r="785" spans="1:11" x14ac:dyDescent="0.3">
      <c r="A785" s="108" t="s">
        <v>38</v>
      </c>
      <c r="B785">
        <v>63594.999999999993</v>
      </c>
      <c r="C785">
        <v>72680</v>
      </c>
      <c r="D785">
        <v>81765</v>
      </c>
      <c r="E785">
        <v>90735</v>
      </c>
      <c r="F785">
        <v>98094.999999999985</v>
      </c>
      <c r="G785">
        <v>105339.99999999999</v>
      </c>
      <c r="H785">
        <v>112584.99999999999</v>
      </c>
      <c r="I785">
        <v>119829.99999999999</v>
      </c>
    </row>
    <row r="786" spans="1:11" x14ac:dyDescent="0.3">
      <c r="A786" s="108" t="s">
        <v>119</v>
      </c>
      <c r="B786">
        <v>76590</v>
      </c>
      <c r="C786">
        <v>87515</v>
      </c>
      <c r="D786">
        <v>98439.999999999985</v>
      </c>
      <c r="E786">
        <v>109364.99999999999</v>
      </c>
      <c r="F786">
        <v>118219.99999999999</v>
      </c>
      <c r="G786">
        <v>126959.99999999999</v>
      </c>
      <c r="H786">
        <v>135700</v>
      </c>
      <c r="I786">
        <v>144440</v>
      </c>
    </row>
    <row r="787" spans="1:11" x14ac:dyDescent="0.3">
      <c r="A787" s="108" t="s">
        <v>40</v>
      </c>
      <c r="B787">
        <v>63594.999999999993</v>
      </c>
      <c r="C787">
        <v>72680</v>
      </c>
      <c r="D787">
        <v>81765</v>
      </c>
      <c r="E787">
        <v>90735</v>
      </c>
      <c r="F787">
        <v>98094.999999999985</v>
      </c>
      <c r="G787">
        <v>105339.99999999999</v>
      </c>
      <c r="H787">
        <v>112584.99999999999</v>
      </c>
      <c r="I787">
        <v>119829.99999999999</v>
      </c>
    </row>
    <row r="788" spans="1:11" x14ac:dyDescent="0.3">
      <c r="A788" s="108" t="s">
        <v>121</v>
      </c>
      <c r="B788">
        <v>63594.999999999993</v>
      </c>
      <c r="C788">
        <v>72680</v>
      </c>
      <c r="D788">
        <v>81765</v>
      </c>
      <c r="E788">
        <v>90735</v>
      </c>
      <c r="F788">
        <v>98094.999999999985</v>
      </c>
      <c r="G788">
        <v>105339.99999999999</v>
      </c>
      <c r="H788">
        <v>112584.99999999999</v>
      </c>
      <c r="I788">
        <v>119829.99999999999</v>
      </c>
    </row>
    <row r="789" spans="1:11" x14ac:dyDescent="0.3">
      <c r="A789" s="108" t="s">
        <v>401</v>
      </c>
      <c r="B789">
        <v>63939.999999999993</v>
      </c>
      <c r="C789">
        <v>73025</v>
      </c>
      <c r="D789">
        <v>82110</v>
      </c>
      <c r="E789">
        <v>91195</v>
      </c>
      <c r="F789">
        <v>98554.999999999985</v>
      </c>
      <c r="G789">
        <v>105799.99999999999</v>
      </c>
      <c r="H789">
        <v>113159.99999999999</v>
      </c>
      <c r="I789">
        <v>120404.99999999999</v>
      </c>
    </row>
    <row r="790" spans="1:11" x14ac:dyDescent="0.3">
      <c r="A790" s="108" t="s">
        <v>1314</v>
      </c>
      <c r="B790">
        <v>67390</v>
      </c>
      <c r="C790">
        <v>76935</v>
      </c>
      <c r="D790">
        <v>86595</v>
      </c>
      <c r="E790">
        <v>96139.999999999985</v>
      </c>
      <c r="F790">
        <v>103844.99999999999</v>
      </c>
      <c r="G790">
        <v>111549.99999999999</v>
      </c>
      <c r="H790">
        <v>119254.99999999999</v>
      </c>
      <c r="I790">
        <v>126959.99999999999</v>
      </c>
    </row>
    <row r="791" spans="1:11" x14ac:dyDescent="0.3">
      <c r="A791" s="108" t="s">
        <v>353</v>
      </c>
      <c r="B791">
        <v>65319.999999999993</v>
      </c>
      <c r="C791">
        <v>74635</v>
      </c>
      <c r="D791">
        <v>83950</v>
      </c>
      <c r="E791">
        <v>93265</v>
      </c>
      <c r="F791">
        <v>100739.99999999999</v>
      </c>
      <c r="G791">
        <v>108214.99999999999</v>
      </c>
      <c r="H791">
        <v>115689.99999999999</v>
      </c>
      <c r="I791">
        <v>123164.99999999999</v>
      </c>
    </row>
    <row r="792" spans="1:11" x14ac:dyDescent="0.3">
      <c r="A792" s="108" t="s">
        <v>42</v>
      </c>
      <c r="B792">
        <v>64974.999999999993</v>
      </c>
      <c r="C792">
        <v>74175</v>
      </c>
      <c r="D792">
        <v>83490</v>
      </c>
      <c r="E792">
        <v>92690</v>
      </c>
      <c r="F792">
        <v>100164.99999999999</v>
      </c>
      <c r="G792">
        <v>107524.99999999999</v>
      </c>
      <c r="H792">
        <v>114999.99999999999</v>
      </c>
      <c r="I792">
        <v>122359.99999999999</v>
      </c>
    </row>
    <row r="793" spans="1:11" x14ac:dyDescent="0.3">
      <c r="A793" s="108" t="s">
        <v>43</v>
      </c>
      <c r="B793">
        <v>63594.999999999993</v>
      </c>
      <c r="C793">
        <v>72680</v>
      </c>
      <c r="D793">
        <v>81765</v>
      </c>
      <c r="E793">
        <v>90735</v>
      </c>
      <c r="F793">
        <v>98094.999999999985</v>
      </c>
      <c r="G793">
        <v>105339.99999999999</v>
      </c>
      <c r="H793">
        <v>112584.99999999999</v>
      </c>
      <c r="I793">
        <v>119829.99999999999</v>
      </c>
    </row>
    <row r="794" spans="1:11" x14ac:dyDescent="0.3">
      <c r="A794" s="108" t="s">
        <v>44</v>
      </c>
      <c r="B794">
        <v>63594.999999999993</v>
      </c>
      <c r="C794">
        <v>72680</v>
      </c>
      <c r="D794">
        <v>81765</v>
      </c>
      <c r="E794">
        <v>90735</v>
      </c>
      <c r="F794">
        <v>98094.999999999985</v>
      </c>
      <c r="G794">
        <v>105339.99999999999</v>
      </c>
      <c r="H794">
        <v>112584.99999999999</v>
      </c>
      <c r="I794">
        <v>119829.99999999999</v>
      </c>
    </row>
    <row r="795" spans="1:11" x14ac:dyDescent="0.3">
      <c r="A795" s="108" t="s">
        <v>47</v>
      </c>
      <c r="B795">
        <v>87745</v>
      </c>
      <c r="C795">
        <v>100279.99999999999</v>
      </c>
      <c r="D795">
        <v>112814.99999999999</v>
      </c>
      <c r="E795">
        <v>125349.99999999999</v>
      </c>
      <c r="F795">
        <v>135470</v>
      </c>
      <c r="G795">
        <v>145475</v>
      </c>
      <c r="H795">
        <v>155480</v>
      </c>
      <c r="I795">
        <v>165485</v>
      </c>
    </row>
    <row r="796" spans="1:11" x14ac:dyDescent="0.3">
      <c r="A796" s="108" t="s">
        <v>571</v>
      </c>
      <c r="B796">
        <v>67160</v>
      </c>
      <c r="C796">
        <v>76820</v>
      </c>
      <c r="D796">
        <v>86365</v>
      </c>
      <c r="E796">
        <v>95909.999999999985</v>
      </c>
      <c r="F796">
        <v>103614.99999999999</v>
      </c>
      <c r="G796">
        <v>111319.99999999999</v>
      </c>
      <c r="H796">
        <v>119024.99999999999</v>
      </c>
      <c r="I796">
        <v>126614.99999999999</v>
      </c>
    </row>
    <row r="797" spans="1:11" x14ac:dyDescent="0.3">
      <c r="A797" s="108" t="s">
        <v>1315</v>
      </c>
      <c r="B797">
        <v>63594.999999999993</v>
      </c>
      <c r="C797">
        <v>72680</v>
      </c>
      <c r="D797">
        <v>81765</v>
      </c>
      <c r="E797">
        <v>90735</v>
      </c>
      <c r="F797">
        <v>98094.999999999985</v>
      </c>
      <c r="G797">
        <v>105339.99999999999</v>
      </c>
      <c r="H797">
        <v>112584.99999999999</v>
      </c>
      <c r="I797">
        <v>119829.99999999999</v>
      </c>
      <c r="K797" s="101"/>
    </row>
    <row r="798" spans="1:11" x14ac:dyDescent="0.3">
      <c r="A798" s="108" t="s">
        <v>1316</v>
      </c>
      <c r="B798">
        <v>63594.999999999993</v>
      </c>
      <c r="C798">
        <v>72680</v>
      </c>
      <c r="D798">
        <v>81765</v>
      </c>
      <c r="E798">
        <v>90735</v>
      </c>
      <c r="F798">
        <v>98094.999999999985</v>
      </c>
      <c r="G798">
        <v>105339.99999999999</v>
      </c>
      <c r="H798">
        <v>112584.99999999999</v>
      </c>
      <c r="I798">
        <v>119829.99999999999</v>
      </c>
    </row>
    <row r="799" spans="1:11" x14ac:dyDescent="0.3">
      <c r="A799" s="108" t="s">
        <v>55</v>
      </c>
      <c r="B799">
        <v>63594.999999999993</v>
      </c>
      <c r="C799">
        <v>72680</v>
      </c>
      <c r="D799">
        <v>81765</v>
      </c>
      <c r="E799">
        <v>90735</v>
      </c>
      <c r="F799">
        <v>98094.999999999985</v>
      </c>
      <c r="G799">
        <v>105339.99999999999</v>
      </c>
      <c r="H799">
        <v>112584.99999999999</v>
      </c>
      <c r="I799">
        <v>119829.99999999999</v>
      </c>
    </row>
    <row r="800" spans="1:11" x14ac:dyDescent="0.3">
      <c r="A800" s="108" t="s">
        <v>1317</v>
      </c>
      <c r="B800">
        <v>71990</v>
      </c>
      <c r="C800">
        <v>82340</v>
      </c>
      <c r="D800">
        <v>92575</v>
      </c>
      <c r="E800">
        <v>102809.99999999999</v>
      </c>
      <c r="F800">
        <v>111089.99999999999</v>
      </c>
      <c r="G800">
        <v>119369.99999999999</v>
      </c>
      <c r="H800">
        <v>127534.99999999999</v>
      </c>
      <c r="I800">
        <v>135815</v>
      </c>
    </row>
    <row r="801" spans="1:9" x14ac:dyDescent="0.3">
      <c r="A801" s="108" t="s">
        <v>743</v>
      </c>
      <c r="B801">
        <v>64169.999999999993</v>
      </c>
      <c r="C801">
        <v>73255</v>
      </c>
      <c r="D801">
        <v>82455</v>
      </c>
      <c r="E801">
        <v>91540</v>
      </c>
      <c r="F801">
        <v>98899.999999999985</v>
      </c>
      <c r="G801">
        <v>106259.99999999999</v>
      </c>
      <c r="H801">
        <v>113619.99999999999</v>
      </c>
      <c r="I801">
        <v>120864.99999999999</v>
      </c>
    </row>
    <row r="802" spans="1:9" x14ac:dyDescent="0.3">
      <c r="A802" s="108" t="s">
        <v>853</v>
      </c>
      <c r="B802">
        <v>63594.999999999993</v>
      </c>
      <c r="C802">
        <v>72680</v>
      </c>
      <c r="D802">
        <v>81765</v>
      </c>
      <c r="E802">
        <v>90735</v>
      </c>
      <c r="F802">
        <v>98094.999999999985</v>
      </c>
      <c r="G802">
        <v>105339.99999999999</v>
      </c>
      <c r="H802">
        <v>112584.99999999999</v>
      </c>
      <c r="I802">
        <v>119829.99999999999</v>
      </c>
    </row>
    <row r="803" spans="1:9" x14ac:dyDescent="0.3">
      <c r="A803" s="108" t="s">
        <v>304</v>
      </c>
      <c r="B803">
        <v>67390</v>
      </c>
      <c r="C803">
        <v>76935</v>
      </c>
      <c r="D803">
        <v>86595</v>
      </c>
      <c r="E803">
        <v>96139.999999999985</v>
      </c>
      <c r="F803">
        <v>103844.99999999999</v>
      </c>
      <c r="G803">
        <v>111549.99999999999</v>
      </c>
      <c r="H803">
        <v>119254.99999999999</v>
      </c>
      <c r="I803">
        <v>126959.99999999999</v>
      </c>
    </row>
    <row r="804" spans="1:9" x14ac:dyDescent="0.3">
      <c r="A804" s="108" t="s">
        <v>60</v>
      </c>
      <c r="B804">
        <v>79350</v>
      </c>
      <c r="C804">
        <v>90620</v>
      </c>
      <c r="D804">
        <v>102004.99999999999</v>
      </c>
      <c r="E804">
        <v>113274.99999999999</v>
      </c>
      <c r="F804">
        <v>122359.99999999999</v>
      </c>
      <c r="G804">
        <v>131445</v>
      </c>
      <c r="H804">
        <v>140530</v>
      </c>
      <c r="I804">
        <v>149615</v>
      </c>
    </row>
    <row r="805" spans="1:9" x14ac:dyDescent="0.3">
      <c r="A805" s="108" t="s">
        <v>1318</v>
      </c>
      <c r="B805">
        <v>63594.999999999993</v>
      </c>
      <c r="C805">
        <v>72680</v>
      </c>
      <c r="D805">
        <v>81765</v>
      </c>
      <c r="E805">
        <v>90735</v>
      </c>
      <c r="F805">
        <v>98094.999999999985</v>
      </c>
      <c r="G805">
        <v>105339.99999999999</v>
      </c>
      <c r="H805">
        <v>112584.99999999999</v>
      </c>
      <c r="I805">
        <v>119829.99999999999</v>
      </c>
    </row>
    <row r="806" spans="1:9" x14ac:dyDescent="0.3">
      <c r="A806" s="108" t="s">
        <v>61</v>
      </c>
      <c r="B806">
        <v>67735</v>
      </c>
      <c r="C806">
        <v>77395</v>
      </c>
      <c r="D806">
        <v>87055</v>
      </c>
      <c r="E806">
        <v>96714.999999999985</v>
      </c>
      <c r="F806">
        <v>104534.99999999999</v>
      </c>
      <c r="G806">
        <v>112239.99999999999</v>
      </c>
      <c r="H806">
        <v>119944.99999999999</v>
      </c>
      <c r="I806">
        <v>127764.99999999999</v>
      </c>
    </row>
    <row r="807" spans="1:9" x14ac:dyDescent="0.3">
      <c r="A807" s="108" t="s">
        <v>62</v>
      </c>
      <c r="B807">
        <v>63594.999999999993</v>
      </c>
      <c r="C807">
        <v>72680</v>
      </c>
      <c r="D807">
        <v>81765</v>
      </c>
      <c r="E807">
        <v>90735</v>
      </c>
      <c r="F807">
        <v>98094.999999999985</v>
      </c>
      <c r="G807">
        <v>105339.99999999999</v>
      </c>
      <c r="H807">
        <v>112584.99999999999</v>
      </c>
      <c r="I807">
        <v>119829.99999999999</v>
      </c>
    </row>
    <row r="808" spans="1:9" x14ac:dyDescent="0.3">
      <c r="A808" s="108" t="s">
        <v>600</v>
      </c>
      <c r="B808">
        <v>76590</v>
      </c>
      <c r="C808">
        <v>87515</v>
      </c>
      <c r="D808">
        <v>98439.999999999985</v>
      </c>
      <c r="E808">
        <v>109364.99999999999</v>
      </c>
      <c r="F808">
        <v>118219.99999999999</v>
      </c>
      <c r="G808">
        <v>126959.99999999999</v>
      </c>
      <c r="H808">
        <v>135700</v>
      </c>
      <c r="I808">
        <v>144440</v>
      </c>
    </row>
    <row r="809" spans="1:9" x14ac:dyDescent="0.3">
      <c r="A809" s="108" t="s">
        <v>601</v>
      </c>
      <c r="B809">
        <v>63594.999999999993</v>
      </c>
      <c r="C809">
        <v>72680</v>
      </c>
      <c r="D809">
        <v>81765</v>
      </c>
      <c r="E809">
        <v>90735</v>
      </c>
      <c r="F809">
        <v>98094.999999999985</v>
      </c>
      <c r="G809">
        <v>105339.99999999999</v>
      </c>
      <c r="H809">
        <v>112584.99999999999</v>
      </c>
      <c r="I809">
        <v>119829.99999999999</v>
      </c>
    </row>
    <row r="810" spans="1:9" x14ac:dyDescent="0.3">
      <c r="A810" s="108" t="s">
        <v>1319</v>
      </c>
      <c r="B810">
        <v>63594.999999999993</v>
      </c>
      <c r="C810">
        <v>72680</v>
      </c>
      <c r="D810">
        <v>81765</v>
      </c>
      <c r="E810">
        <v>90735</v>
      </c>
      <c r="F810">
        <v>98094.999999999985</v>
      </c>
      <c r="G810">
        <v>105339.99999999999</v>
      </c>
      <c r="H810">
        <v>112584.99999999999</v>
      </c>
      <c r="I810">
        <v>119829.99999999999</v>
      </c>
    </row>
    <row r="811" spans="1:9" x14ac:dyDescent="0.3">
      <c r="A811" s="108" t="s">
        <v>70</v>
      </c>
      <c r="B811">
        <v>64744.999999999993</v>
      </c>
      <c r="C811">
        <v>73945</v>
      </c>
      <c r="D811">
        <v>83145</v>
      </c>
      <c r="E811">
        <v>92345</v>
      </c>
      <c r="F811">
        <v>99819.999999999985</v>
      </c>
      <c r="G811">
        <v>107179.99999999999</v>
      </c>
      <c r="H811">
        <v>114539.99999999999</v>
      </c>
      <c r="I811">
        <v>121899.99999999999</v>
      </c>
    </row>
    <row r="812" spans="1:9" x14ac:dyDescent="0.3">
      <c r="A812" s="108" t="s">
        <v>71</v>
      </c>
      <c r="B812">
        <v>63594.999999999993</v>
      </c>
      <c r="C812">
        <v>72680</v>
      </c>
      <c r="D812">
        <v>81765</v>
      </c>
      <c r="E812">
        <v>90735</v>
      </c>
      <c r="F812">
        <v>98094.999999999985</v>
      </c>
      <c r="G812">
        <v>105339.99999999999</v>
      </c>
      <c r="H812">
        <v>112584.99999999999</v>
      </c>
      <c r="I812">
        <v>119829.99999999999</v>
      </c>
    </row>
    <row r="813" spans="1:9" x14ac:dyDescent="0.3">
      <c r="A813" s="108" t="s">
        <v>1320</v>
      </c>
      <c r="B813">
        <v>64054.999999999993</v>
      </c>
      <c r="C813">
        <v>73140</v>
      </c>
      <c r="D813">
        <v>82340</v>
      </c>
      <c r="E813">
        <v>91425</v>
      </c>
      <c r="F813">
        <v>98784.999999999985</v>
      </c>
      <c r="G813">
        <v>106144.99999999999</v>
      </c>
      <c r="H813">
        <v>113389.99999999999</v>
      </c>
      <c r="I813">
        <v>120749.99999999999</v>
      </c>
    </row>
    <row r="814" spans="1:9" x14ac:dyDescent="0.3">
      <c r="A814" s="108" t="s">
        <v>1321</v>
      </c>
      <c r="B814">
        <v>64744.999999999993</v>
      </c>
      <c r="C814">
        <v>74060</v>
      </c>
      <c r="D814">
        <v>83260</v>
      </c>
      <c r="E814">
        <v>92460</v>
      </c>
      <c r="F814">
        <v>99934.999999999985</v>
      </c>
      <c r="G814">
        <v>107294.99999999999</v>
      </c>
      <c r="H814">
        <v>114654.99999999999</v>
      </c>
      <c r="I814">
        <v>122129.99999999999</v>
      </c>
    </row>
    <row r="815" spans="1:9" x14ac:dyDescent="0.3">
      <c r="A815" s="108" t="s">
        <v>209</v>
      </c>
      <c r="B815">
        <v>63594.999999999993</v>
      </c>
      <c r="C815">
        <v>72680</v>
      </c>
      <c r="D815">
        <v>81765</v>
      </c>
      <c r="E815">
        <v>90735</v>
      </c>
      <c r="F815">
        <v>98094.999999999985</v>
      </c>
      <c r="G815">
        <v>105339.99999999999</v>
      </c>
      <c r="H815">
        <v>112584.99999999999</v>
      </c>
      <c r="I815">
        <v>119829.99999999999</v>
      </c>
    </row>
    <row r="816" spans="1:9" x14ac:dyDescent="0.3">
      <c r="A816" s="108" t="s">
        <v>752</v>
      </c>
      <c r="B816">
        <v>63594.999999999993</v>
      </c>
      <c r="C816">
        <v>72680</v>
      </c>
      <c r="D816">
        <v>81765</v>
      </c>
      <c r="E816">
        <v>90735</v>
      </c>
      <c r="F816">
        <v>98094.999999999985</v>
      </c>
      <c r="G816">
        <v>105339.99999999999</v>
      </c>
      <c r="H816">
        <v>112584.99999999999</v>
      </c>
      <c r="I816">
        <v>119829.99999999999</v>
      </c>
    </row>
    <row r="817" spans="1:9" x14ac:dyDescent="0.3">
      <c r="A817" s="108" t="s">
        <v>1322</v>
      </c>
      <c r="B817">
        <v>63594.999999999993</v>
      </c>
      <c r="C817">
        <v>72680</v>
      </c>
      <c r="D817">
        <v>81765</v>
      </c>
      <c r="E817">
        <v>90850</v>
      </c>
      <c r="F817">
        <v>98209.999999999985</v>
      </c>
      <c r="G817">
        <v>105454.99999999999</v>
      </c>
      <c r="H817">
        <v>112699.99999999999</v>
      </c>
      <c r="I817">
        <v>119944.99999999999</v>
      </c>
    </row>
    <row r="818" spans="1:9" x14ac:dyDescent="0.3">
      <c r="A818" s="108" t="s">
        <v>1323</v>
      </c>
      <c r="B818">
        <v>72335</v>
      </c>
      <c r="C818">
        <v>82685</v>
      </c>
      <c r="D818">
        <v>93035</v>
      </c>
      <c r="E818">
        <v>103269.99999999999</v>
      </c>
      <c r="F818">
        <v>111549.99999999999</v>
      </c>
      <c r="G818">
        <v>119829.99999999999</v>
      </c>
      <c r="H818">
        <v>128109.99999999999</v>
      </c>
      <c r="I818">
        <v>136390</v>
      </c>
    </row>
    <row r="819" spans="1:9" x14ac:dyDescent="0.3">
      <c r="A819" s="108" t="s">
        <v>1324</v>
      </c>
      <c r="B819">
        <v>64974.999999999993</v>
      </c>
      <c r="C819">
        <v>74175</v>
      </c>
      <c r="D819">
        <v>83490</v>
      </c>
      <c r="E819">
        <v>92690</v>
      </c>
      <c r="F819">
        <v>100164.99999999999</v>
      </c>
      <c r="G819">
        <v>107524.99999999999</v>
      </c>
      <c r="H819">
        <v>114999.99999999999</v>
      </c>
      <c r="I819">
        <v>122359.99999999999</v>
      </c>
    </row>
    <row r="820" spans="1:9" x14ac:dyDescent="0.3">
      <c r="A820" s="108" t="s">
        <v>370</v>
      </c>
      <c r="B820">
        <v>79350</v>
      </c>
      <c r="C820">
        <v>90620</v>
      </c>
      <c r="D820">
        <v>102004.99999999999</v>
      </c>
      <c r="E820">
        <v>113274.99999999999</v>
      </c>
      <c r="F820">
        <v>122359.99999999999</v>
      </c>
      <c r="G820">
        <v>131445</v>
      </c>
      <c r="H820">
        <v>140530</v>
      </c>
      <c r="I820">
        <v>149615</v>
      </c>
    </row>
    <row r="821" spans="1:9" x14ac:dyDescent="0.3">
      <c r="A821" s="108" t="s">
        <v>1325</v>
      </c>
      <c r="B821">
        <v>76590</v>
      </c>
      <c r="C821">
        <v>87515</v>
      </c>
      <c r="D821">
        <v>98439.999999999985</v>
      </c>
      <c r="E821">
        <v>109364.99999999999</v>
      </c>
      <c r="F821">
        <v>118219.99999999999</v>
      </c>
      <c r="G821">
        <v>126959.99999999999</v>
      </c>
      <c r="H821">
        <v>135700</v>
      </c>
      <c r="I821">
        <v>144440</v>
      </c>
    </row>
    <row r="822" spans="1:9" x14ac:dyDescent="0.3">
      <c r="A822" s="108" t="s">
        <v>1326</v>
      </c>
      <c r="B822">
        <v>66700</v>
      </c>
      <c r="C822">
        <v>76245</v>
      </c>
      <c r="D822">
        <v>85790</v>
      </c>
      <c r="E822">
        <v>95219.999999999985</v>
      </c>
      <c r="F822">
        <v>102924.99999999999</v>
      </c>
      <c r="G822">
        <v>110514.99999999999</v>
      </c>
      <c r="H822">
        <v>118104.99999999999</v>
      </c>
      <c r="I822">
        <v>125694.99999999999</v>
      </c>
    </row>
    <row r="823" spans="1:9" x14ac:dyDescent="0.3">
      <c r="A823" s="108" t="s">
        <v>1327</v>
      </c>
      <c r="B823">
        <v>63594.999999999993</v>
      </c>
      <c r="C823">
        <v>72680</v>
      </c>
      <c r="D823">
        <v>81765</v>
      </c>
      <c r="E823">
        <v>90735</v>
      </c>
      <c r="F823">
        <v>98094.999999999985</v>
      </c>
      <c r="G823">
        <v>105339.99999999999</v>
      </c>
      <c r="H823">
        <v>112584.99999999999</v>
      </c>
      <c r="I823">
        <v>119829.99999999999</v>
      </c>
    </row>
    <row r="824" spans="1:9" x14ac:dyDescent="0.3">
      <c r="A824" s="108" t="s">
        <v>1328</v>
      </c>
      <c r="B824">
        <v>63594.999999999993</v>
      </c>
      <c r="C824">
        <v>72680</v>
      </c>
      <c r="D824">
        <v>81765</v>
      </c>
      <c r="E824">
        <v>90735</v>
      </c>
      <c r="F824">
        <v>98094.999999999985</v>
      </c>
      <c r="G824">
        <v>105339.99999999999</v>
      </c>
      <c r="H824">
        <v>112584.99999999999</v>
      </c>
      <c r="I824">
        <v>119829.99999999999</v>
      </c>
    </row>
    <row r="825" spans="1:9" x14ac:dyDescent="0.3">
      <c r="A825" s="108" t="s">
        <v>88</v>
      </c>
      <c r="B825">
        <v>68770</v>
      </c>
      <c r="C825">
        <v>78545</v>
      </c>
      <c r="D825">
        <v>88320</v>
      </c>
      <c r="E825">
        <v>98094.999999999985</v>
      </c>
      <c r="F825">
        <v>106029.99999999999</v>
      </c>
      <c r="G825">
        <v>113849.99999999999</v>
      </c>
      <c r="H825">
        <v>121669.99999999999</v>
      </c>
      <c r="I825">
        <v>129489.99999999999</v>
      </c>
    </row>
    <row r="826" spans="1:9" x14ac:dyDescent="0.3">
      <c r="A826" s="108" t="s">
        <v>89</v>
      </c>
      <c r="B826">
        <v>67965</v>
      </c>
      <c r="C826">
        <v>77740</v>
      </c>
      <c r="D826">
        <v>87400</v>
      </c>
      <c r="E826">
        <v>97059.999999999985</v>
      </c>
      <c r="F826">
        <v>104879.99999999999</v>
      </c>
      <c r="G826">
        <v>112699.99999999999</v>
      </c>
      <c r="H826">
        <v>120404.99999999999</v>
      </c>
      <c r="I826">
        <v>128224.99999999999</v>
      </c>
    </row>
    <row r="827" spans="1:9" x14ac:dyDescent="0.3">
      <c r="A827" s="108" t="s">
        <v>1329</v>
      </c>
      <c r="B827">
        <v>72565</v>
      </c>
      <c r="C827">
        <v>82915</v>
      </c>
      <c r="D827">
        <v>93265</v>
      </c>
      <c r="E827">
        <v>103614.99999999999</v>
      </c>
      <c r="F827">
        <v>112009.99999999999</v>
      </c>
      <c r="G827">
        <v>120289.99999999999</v>
      </c>
      <c r="H827">
        <v>128569.99999999999</v>
      </c>
      <c r="I827">
        <v>136850</v>
      </c>
    </row>
    <row r="828" spans="1:9" x14ac:dyDescent="0.3">
      <c r="A828" s="108" t="s">
        <v>1330</v>
      </c>
      <c r="B828">
        <v>80960</v>
      </c>
      <c r="C828">
        <v>92460</v>
      </c>
      <c r="D828">
        <v>104074.99999999999</v>
      </c>
      <c r="E828">
        <v>115574.99999999999</v>
      </c>
      <c r="F828">
        <v>124889.99999999999</v>
      </c>
      <c r="G828">
        <v>134090</v>
      </c>
      <c r="H828">
        <v>143405</v>
      </c>
      <c r="I828">
        <v>152605</v>
      </c>
    </row>
    <row r="829" spans="1:9" x14ac:dyDescent="0.3">
      <c r="A829" s="108" t="s">
        <v>1331</v>
      </c>
      <c r="B829">
        <v>63594.999999999993</v>
      </c>
      <c r="C829">
        <v>72680</v>
      </c>
      <c r="D829">
        <v>81765</v>
      </c>
      <c r="E829">
        <v>90850</v>
      </c>
      <c r="F829">
        <v>98209.999999999985</v>
      </c>
      <c r="G829">
        <v>105454.99999999999</v>
      </c>
      <c r="H829">
        <v>112699.99999999999</v>
      </c>
      <c r="I829">
        <v>119944.99999999999</v>
      </c>
    </row>
    <row r="830" spans="1:9" x14ac:dyDescent="0.3">
      <c r="A830" s="108" t="s">
        <v>323</v>
      </c>
      <c r="B830">
        <v>63594.999999999993</v>
      </c>
      <c r="C830">
        <v>72680</v>
      </c>
      <c r="D830">
        <v>81765</v>
      </c>
      <c r="E830">
        <v>90735</v>
      </c>
      <c r="F830">
        <v>98094.999999999985</v>
      </c>
      <c r="G830">
        <v>105339.99999999999</v>
      </c>
      <c r="H830">
        <v>112584.99999999999</v>
      </c>
      <c r="I830">
        <v>119829.99999999999</v>
      </c>
    </row>
    <row r="831" spans="1:9" x14ac:dyDescent="0.3">
      <c r="A831" s="108" t="s">
        <v>94</v>
      </c>
      <c r="B831">
        <v>64399.999999999993</v>
      </c>
      <c r="C831">
        <v>73600</v>
      </c>
      <c r="D831">
        <v>82800</v>
      </c>
      <c r="E831">
        <v>92000</v>
      </c>
      <c r="F831">
        <v>99359.999999999985</v>
      </c>
      <c r="G831">
        <v>106719.99999999999</v>
      </c>
      <c r="H831">
        <v>114079.99999999999</v>
      </c>
      <c r="I831">
        <v>121439.99999999999</v>
      </c>
    </row>
    <row r="832" spans="1:9" x14ac:dyDescent="0.3">
      <c r="A832" s="108" t="s">
        <v>220</v>
      </c>
      <c r="B832">
        <v>63594.999999999993</v>
      </c>
      <c r="C832">
        <v>72680</v>
      </c>
      <c r="D832">
        <v>81765</v>
      </c>
      <c r="E832">
        <v>90735</v>
      </c>
      <c r="F832">
        <v>98094.999999999985</v>
      </c>
      <c r="G832">
        <v>105339.99999999999</v>
      </c>
      <c r="H832">
        <v>112584.99999999999</v>
      </c>
      <c r="I832">
        <v>119829.99999999999</v>
      </c>
    </row>
    <row r="833" spans="1:11" x14ac:dyDescent="0.3">
      <c r="A833" s="108" t="s">
        <v>1332</v>
      </c>
      <c r="B833">
        <v>63594.999999999993</v>
      </c>
      <c r="C833">
        <v>72680</v>
      </c>
      <c r="D833">
        <v>81765</v>
      </c>
      <c r="E833">
        <v>90735</v>
      </c>
      <c r="F833">
        <v>98094.999999999985</v>
      </c>
      <c r="G833">
        <v>105339.99999999999</v>
      </c>
      <c r="H833">
        <v>112584.99999999999</v>
      </c>
      <c r="I833">
        <v>119829.99999999999</v>
      </c>
    </row>
    <row r="834" spans="1:11" x14ac:dyDescent="0.3">
      <c r="A834" s="108" t="s">
        <v>97</v>
      </c>
      <c r="B834">
        <v>79350</v>
      </c>
      <c r="C834">
        <v>90620</v>
      </c>
      <c r="D834">
        <v>102004.99999999999</v>
      </c>
      <c r="E834">
        <v>113274.99999999999</v>
      </c>
      <c r="F834">
        <v>122359.99999999999</v>
      </c>
      <c r="G834">
        <v>131445</v>
      </c>
      <c r="H834">
        <v>140530</v>
      </c>
      <c r="I834">
        <v>149615</v>
      </c>
    </row>
    <row r="835" spans="1:11" x14ac:dyDescent="0.3">
      <c r="A835" s="108" t="s">
        <v>98</v>
      </c>
      <c r="B835">
        <v>67620</v>
      </c>
      <c r="C835">
        <v>77280</v>
      </c>
      <c r="D835">
        <v>86940</v>
      </c>
      <c r="E835">
        <v>96599.999999999985</v>
      </c>
      <c r="F835">
        <v>104419.99999999999</v>
      </c>
      <c r="G835">
        <v>112124.99999999999</v>
      </c>
      <c r="H835">
        <v>119829.99999999999</v>
      </c>
      <c r="I835">
        <v>127534.99999999999</v>
      </c>
    </row>
    <row r="836" spans="1:11" x14ac:dyDescent="0.3">
      <c r="A836" s="108" t="s">
        <v>99</v>
      </c>
      <c r="B836">
        <v>63594.999999999993</v>
      </c>
      <c r="C836">
        <v>72680</v>
      </c>
      <c r="D836">
        <v>81765</v>
      </c>
      <c r="E836">
        <v>90735</v>
      </c>
      <c r="F836">
        <v>98094.999999999985</v>
      </c>
      <c r="G836">
        <v>105339.99999999999</v>
      </c>
      <c r="H836">
        <v>112584.99999999999</v>
      </c>
      <c r="I836">
        <v>119829.99999999999</v>
      </c>
      <c r="K836" s="101"/>
    </row>
    <row r="837" spans="1:11" x14ac:dyDescent="0.3">
      <c r="A837" s="108" t="s">
        <v>327</v>
      </c>
      <c r="B837">
        <v>63594.999999999993</v>
      </c>
      <c r="C837">
        <v>72680</v>
      </c>
      <c r="D837">
        <v>81765</v>
      </c>
      <c r="E837">
        <v>90735</v>
      </c>
      <c r="F837">
        <v>98094.999999999985</v>
      </c>
      <c r="G837">
        <v>105339.99999999999</v>
      </c>
      <c r="H837">
        <v>112584.99999999999</v>
      </c>
      <c r="I837">
        <v>119829.99999999999</v>
      </c>
    </row>
    <row r="838" spans="1:11" x14ac:dyDescent="0.3">
      <c r="A838" s="108" t="s">
        <v>104</v>
      </c>
      <c r="B838">
        <v>63594.999999999993</v>
      </c>
      <c r="C838">
        <v>72680</v>
      </c>
      <c r="D838">
        <v>81765</v>
      </c>
      <c r="E838">
        <v>90735</v>
      </c>
      <c r="F838">
        <v>98094.999999999985</v>
      </c>
      <c r="G838">
        <v>105339.99999999999</v>
      </c>
      <c r="H838">
        <v>112584.99999999999</v>
      </c>
      <c r="I838">
        <v>119829.99999999999</v>
      </c>
    </row>
    <row r="839" spans="1:11" x14ac:dyDescent="0.3">
      <c r="A839" s="108" t="s">
        <v>1333</v>
      </c>
      <c r="B839">
        <v>72795</v>
      </c>
      <c r="C839">
        <v>83260</v>
      </c>
      <c r="D839">
        <v>93610</v>
      </c>
      <c r="E839">
        <v>103959.99999999999</v>
      </c>
      <c r="F839">
        <v>112354.99999999999</v>
      </c>
      <c r="G839">
        <v>120634.99999999999</v>
      </c>
      <c r="H839">
        <v>128914.99999999999</v>
      </c>
      <c r="I839">
        <v>137310</v>
      </c>
    </row>
    <row r="840" spans="1:11" x14ac:dyDescent="0.3">
      <c r="A840" s="108" t="s">
        <v>1334</v>
      </c>
      <c r="B840">
        <v>66010</v>
      </c>
      <c r="C840">
        <v>75440</v>
      </c>
      <c r="D840">
        <v>84870</v>
      </c>
      <c r="E840">
        <v>94299.999999999985</v>
      </c>
      <c r="F840">
        <v>101889.99999999999</v>
      </c>
      <c r="G840">
        <v>109479.99999999999</v>
      </c>
      <c r="H840">
        <v>116954.99999999999</v>
      </c>
      <c r="I840">
        <v>124544.99999999999</v>
      </c>
    </row>
    <row r="841" spans="1:11" x14ac:dyDescent="0.3">
      <c r="A841" s="108" t="s">
        <v>1222</v>
      </c>
      <c r="B841">
        <v>65089.999999999993</v>
      </c>
      <c r="C841">
        <v>74405</v>
      </c>
      <c r="D841">
        <v>83720</v>
      </c>
      <c r="E841">
        <v>92920</v>
      </c>
      <c r="F841">
        <v>100394.99999999999</v>
      </c>
      <c r="G841">
        <v>107869.99999999999</v>
      </c>
      <c r="H841">
        <v>115229.99999999999</v>
      </c>
      <c r="I841">
        <v>122704.99999999999</v>
      </c>
    </row>
    <row r="842" spans="1:11" x14ac:dyDescent="0.3">
      <c r="A842" s="108" t="s">
        <v>998</v>
      </c>
      <c r="B842">
        <v>63594.999999999993</v>
      </c>
      <c r="C842">
        <v>72680</v>
      </c>
      <c r="D842">
        <v>81765</v>
      </c>
      <c r="E842">
        <v>90735</v>
      </c>
      <c r="F842">
        <v>98094.999999999985</v>
      </c>
      <c r="G842">
        <v>105339.99999999999</v>
      </c>
      <c r="H842">
        <v>112584.99999999999</v>
      </c>
      <c r="I842">
        <v>119829.99999999999</v>
      </c>
    </row>
    <row r="843" spans="1:11" x14ac:dyDescent="0.3">
      <c r="A843" s="108" t="s">
        <v>106</v>
      </c>
      <c r="B843">
        <v>58649.999999999993</v>
      </c>
      <c r="C843">
        <v>67045</v>
      </c>
      <c r="D843">
        <v>75440</v>
      </c>
      <c r="E843">
        <v>83720</v>
      </c>
      <c r="F843">
        <v>90505</v>
      </c>
      <c r="G843">
        <v>97174.999999999985</v>
      </c>
      <c r="H843">
        <v>103844.99999999999</v>
      </c>
      <c r="I843">
        <v>110514.99999999999</v>
      </c>
      <c r="K843" s="106" t="s">
        <v>1841</v>
      </c>
    </row>
    <row r="844" spans="1:11" x14ac:dyDescent="0.3">
      <c r="A844" s="108" t="s">
        <v>262</v>
      </c>
      <c r="B844">
        <v>58764.999999999993</v>
      </c>
      <c r="C844">
        <v>67160</v>
      </c>
      <c r="D844">
        <v>75555</v>
      </c>
      <c r="E844">
        <v>83835</v>
      </c>
      <c r="F844">
        <v>90620</v>
      </c>
      <c r="G844">
        <v>97289.999999999985</v>
      </c>
      <c r="H844">
        <v>103959.99999999999</v>
      </c>
      <c r="I844">
        <v>110744.99999999999</v>
      </c>
    </row>
    <row r="845" spans="1:11" x14ac:dyDescent="0.3">
      <c r="A845" s="108" t="s">
        <v>1364</v>
      </c>
      <c r="B845">
        <v>58649.999999999993</v>
      </c>
      <c r="C845">
        <v>67045</v>
      </c>
      <c r="D845">
        <v>75440</v>
      </c>
      <c r="E845">
        <v>83720</v>
      </c>
      <c r="F845">
        <v>90505</v>
      </c>
      <c r="G845">
        <v>97174.999999999985</v>
      </c>
      <c r="H845">
        <v>103844.99999999999</v>
      </c>
      <c r="I845">
        <v>110514.99999999999</v>
      </c>
    </row>
    <row r="846" spans="1:11" x14ac:dyDescent="0.3">
      <c r="A846" s="108" t="s">
        <v>1365</v>
      </c>
      <c r="B846">
        <v>59109.999999999993</v>
      </c>
      <c r="C846">
        <v>67620</v>
      </c>
      <c r="D846">
        <v>76015</v>
      </c>
      <c r="E846">
        <v>84410</v>
      </c>
      <c r="F846">
        <v>91195</v>
      </c>
      <c r="G846">
        <v>97979.999999999985</v>
      </c>
      <c r="H846">
        <v>104764.99999999999</v>
      </c>
      <c r="I846">
        <v>111434.99999999999</v>
      </c>
    </row>
    <row r="847" spans="1:11" x14ac:dyDescent="0.3">
      <c r="A847" s="108" t="s">
        <v>1366</v>
      </c>
      <c r="B847">
        <v>60489.999999999993</v>
      </c>
      <c r="C847">
        <v>69115</v>
      </c>
      <c r="D847">
        <v>77740</v>
      </c>
      <c r="E847">
        <v>86365</v>
      </c>
      <c r="F847">
        <v>93380</v>
      </c>
      <c r="G847">
        <v>100279.99999999999</v>
      </c>
      <c r="H847">
        <v>107179.99999999999</v>
      </c>
      <c r="I847">
        <v>114079.99999999999</v>
      </c>
    </row>
    <row r="848" spans="1:11" x14ac:dyDescent="0.3">
      <c r="A848" s="108" t="s">
        <v>267</v>
      </c>
      <c r="B848">
        <v>58649.999999999993</v>
      </c>
      <c r="C848">
        <v>67045</v>
      </c>
      <c r="D848">
        <v>75440</v>
      </c>
      <c r="E848">
        <v>83720</v>
      </c>
      <c r="F848">
        <v>90505</v>
      </c>
      <c r="G848">
        <v>97174.999999999985</v>
      </c>
      <c r="H848">
        <v>103844.99999999999</v>
      </c>
      <c r="I848">
        <v>110514.99999999999</v>
      </c>
    </row>
    <row r="849" spans="1:9" x14ac:dyDescent="0.3">
      <c r="A849" s="108" t="s">
        <v>12</v>
      </c>
      <c r="B849">
        <v>58649.999999999993</v>
      </c>
      <c r="C849">
        <v>67045</v>
      </c>
      <c r="D849">
        <v>75440</v>
      </c>
      <c r="E849">
        <v>83720</v>
      </c>
      <c r="F849">
        <v>90505</v>
      </c>
      <c r="G849">
        <v>97174.999999999985</v>
      </c>
      <c r="H849">
        <v>103844.99999999999</v>
      </c>
      <c r="I849">
        <v>110514.99999999999</v>
      </c>
    </row>
    <row r="850" spans="1:9" x14ac:dyDescent="0.3">
      <c r="A850" s="108" t="s">
        <v>274</v>
      </c>
      <c r="B850">
        <v>68310</v>
      </c>
      <c r="C850">
        <v>78085</v>
      </c>
      <c r="D850">
        <v>87860</v>
      </c>
      <c r="E850">
        <v>97519.999999999985</v>
      </c>
      <c r="F850">
        <v>105339.99999999999</v>
      </c>
      <c r="G850">
        <v>113159.99999999999</v>
      </c>
      <c r="H850">
        <v>120979.99999999999</v>
      </c>
      <c r="I850">
        <v>128799.99999999999</v>
      </c>
    </row>
    <row r="851" spans="1:9" x14ac:dyDescent="0.3">
      <c r="A851" s="108" t="s">
        <v>1367</v>
      </c>
      <c r="B851">
        <v>58649.999999999993</v>
      </c>
      <c r="C851">
        <v>67045</v>
      </c>
      <c r="D851">
        <v>75440</v>
      </c>
      <c r="E851">
        <v>83720</v>
      </c>
      <c r="F851">
        <v>90505</v>
      </c>
      <c r="G851">
        <v>97174.999999999985</v>
      </c>
      <c r="H851">
        <v>103844.99999999999</v>
      </c>
      <c r="I851">
        <v>110514.99999999999</v>
      </c>
    </row>
    <row r="852" spans="1:9" x14ac:dyDescent="0.3">
      <c r="A852" s="108" t="s">
        <v>1368</v>
      </c>
      <c r="B852">
        <v>58649.999999999993</v>
      </c>
      <c r="C852">
        <v>67045</v>
      </c>
      <c r="D852">
        <v>75440</v>
      </c>
      <c r="E852">
        <v>83720</v>
      </c>
      <c r="F852">
        <v>90505</v>
      </c>
      <c r="G852">
        <v>97174.999999999985</v>
      </c>
      <c r="H852">
        <v>103844.99999999999</v>
      </c>
      <c r="I852">
        <v>110514.99999999999</v>
      </c>
    </row>
    <row r="853" spans="1:9" x14ac:dyDescent="0.3">
      <c r="A853" s="108" t="s">
        <v>498</v>
      </c>
      <c r="B853">
        <v>58649.999999999993</v>
      </c>
      <c r="C853">
        <v>67045</v>
      </c>
      <c r="D853">
        <v>75440</v>
      </c>
      <c r="E853">
        <v>83720</v>
      </c>
      <c r="F853">
        <v>90505</v>
      </c>
      <c r="G853">
        <v>97174.999999999985</v>
      </c>
      <c r="H853">
        <v>103844.99999999999</v>
      </c>
      <c r="I853">
        <v>110514.99999999999</v>
      </c>
    </row>
    <row r="854" spans="1:9" x14ac:dyDescent="0.3">
      <c r="A854" s="108" t="s">
        <v>1080</v>
      </c>
      <c r="B854">
        <v>58879.999999999993</v>
      </c>
      <c r="C854">
        <v>67275</v>
      </c>
      <c r="D854">
        <v>75670</v>
      </c>
      <c r="E854">
        <v>84065</v>
      </c>
      <c r="F854">
        <v>90850</v>
      </c>
      <c r="G854">
        <v>97519.999999999985</v>
      </c>
      <c r="H854">
        <v>104304.99999999999</v>
      </c>
      <c r="I854">
        <v>110974.99999999999</v>
      </c>
    </row>
    <row r="855" spans="1:9" x14ac:dyDescent="0.3">
      <c r="A855" s="108" t="s">
        <v>19</v>
      </c>
      <c r="B855">
        <v>59109.999999999993</v>
      </c>
      <c r="C855">
        <v>67620</v>
      </c>
      <c r="D855">
        <v>76015</v>
      </c>
      <c r="E855">
        <v>84410</v>
      </c>
      <c r="F855">
        <v>91195</v>
      </c>
      <c r="G855">
        <v>97979.999999999985</v>
      </c>
      <c r="H855">
        <v>104764.99999999999</v>
      </c>
      <c r="I855">
        <v>111434.99999999999</v>
      </c>
    </row>
    <row r="856" spans="1:9" x14ac:dyDescent="0.3">
      <c r="A856" s="108" t="s">
        <v>20</v>
      </c>
      <c r="B856">
        <v>60949.999999999993</v>
      </c>
      <c r="C856">
        <v>69575</v>
      </c>
      <c r="D856">
        <v>78315</v>
      </c>
      <c r="E856">
        <v>86940</v>
      </c>
      <c r="F856">
        <v>93955</v>
      </c>
      <c r="G856">
        <v>100854.99999999999</v>
      </c>
      <c r="H856">
        <v>107869.99999999999</v>
      </c>
      <c r="I856">
        <v>114769.99999999999</v>
      </c>
    </row>
    <row r="857" spans="1:9" x14ac:dyDescent="0.3">
      <c r="A857" s="108" t="s">
        <v>1369</v>
      </c>
      <c r="B857">
        <v>58649.999999999993</v>
      </c>
      <c r="C857">
        <v>67045</v>
      </c>
      <c r="D857">
        <v>75440</v>
      </c>
      <c r="E857">
        <v>83720</v>
      </c>
      <c r="F857">
        <v>90505</v>
      </c>
      <c r="G857">
        <v>97174.999999999985</v>
      </c>
      <c r="H857">
        <v>103844.99999999999</v>
      </c>
      <c r="I857">
        <v>110514.99999999999</v>
      </c>
    </row>
    <row r="858" spans="1:9" x14ac:dyDescent="0.3">
      <c r="A858" s="108" t="s">
        <v>1370</v>
      </c>
      <c r="B858">
        <v>68310</v>
      </c>
      <c r="C858">
        <v>78085</v>
      </c>
      <c r="D858">
        <v>87860</v>
      </c>
      <c r="E858">
        <v>97519.999999999985</v>
      </c>
      <c r="F858">
        <v>105339.99999999999</v>
      </c>
      <c r="G858">
        <v>113159.99999999999</v>
      </c>
      <c r="H858">
        <v>120979.99999999999</v>
      </c>
      <c r="I858">
        <v>128799.99999999999</v>
      </c>
    </row>
    <row r="859" spans="1:9" x14ac:dyDescent="0.3">
      <c r="A859" s="108" t="s">
        <v>507</v>
      </c>
      <c r="B859">
        <v>62444.999999999993</v>
      </c>
      <c r="C859">
        <v>71300</v>
      </c>
      <c r="D859">
        <v>80270</v>
      </c>
      <c r="E859">
        <v>89125</v>
      </c>
      <c r="F859">
        <v>96254.999999999985</v>
      </c>
      <c r="G859">
        <v>103384.99999999999</v>
      </c>
      <c r="H859">
        <v>110514.99999999999</v>
      </c>
      <c r="I859">
        <v>117644.99999999999</v>
      </c>
    </row>
    <row r="860" spans="1:9" x14ac:dyDescent="0.3">
      <c r="A860" s="108" t="s">
        <v>1371</v>
      </c>
      <c r="B860">
        <v>58649.999999999993</v>
      </c>
      <c r="C860">
        <v>67045</v>
      </c>
      <c r="D860">
        <v>75440</v>
      </c>
      <c r="E860">
        <v>83720</v>
      </c>
      <c r="F860">
        <v>90505</v>
      </c>
      <c r="G860">
        <v>97174.999999999985</v>
      </c>
      <c r="H860">
        <v>103844.99999999999</v>
      </c>
      <c r="I860">
        <v>110514.99999999999</v>
      </c>
    </row>
    <row r="861" spans="1:9" x14ac:dyDescent="0.3">
      <c r="A861" s="108" t="s">
        <v>24</v>
      </c>
      <c r="B861">
        <v>58649.999999999993</v>
      </c>
      <c r="C861">
        <v>67045</v>
      </c>
      <c r="D861">
        <v>75440</v>
      </c>
      <c r="E861">
        <v>83720</v>
      </c>
      <c r="F861">
        <v>90505</v>
      </c>
      <c r="G861">
        <v>97174.999999999985</v>
      </c>
      <c r="H861">
        <v>103844.99999999999</v>
      </c>
      <c r="I861">
        <v>110514.99999999999</v>
      </c>
    </row>
    <row r="862" spans="1:9" x14ac:dyDescent="0.3">
      <c r="A862" s="108" t="s">
        <v>111</v>
      </c>
      <c r="B862">
        <v>58879.999999999993</v>
      </c>
      <c r="C862">
        <v>67275</v>
      </c>
      <c r="D862">
        <v>75670</v>
      </c>
      <c r="E862">
        <v>84065</v>
      </c>
      <c r="F862">
        <v>90850</v>
      </c>
      <c r="G862">
        <v>97519.999999999985</v>
      </c>
      <c r="H862">
        <v>104304.99999999999</v>
      </c>
      <c r="I862">
        <v>110974.99999999999</v>
      </c>
    </row>
    <row r="863" spans="1:9" x14ac:dyDescent="0.3">
      <c r="A863" s="108" t="s">
        <v>169</v>
      </c>
      <c r="B863">
        <v>58649.999999999993</v>
      </c>
      <c r="C863">
        <v>67045</v>
      </c>
      <c r="D863">
        <v>75440</v>
      </c>
      <c r="E863">
        <v>83720</v>
      </c>
      <c r="F863">
        <v>90505</v>
      </c>
      <c r="G863">
        <v>97174.999999999985</v>
      </c>
      <c r="H863">
        <v>103844.99999999999</v>
      </c>
      <c r="I863">
        <v>110514.99999999999</v>
      </c>
    </row>
    <row r="864" spans="1:9" x14ac:dyDescent="0.3">
      <c r="A864" s="108" t="s">
        <v>1372</v>
      </c>
      <c r="B864">
        <v>58764.999999999993</v>
      </c>
      <c r="C864">
        <v>67160</v>
      </c>
      <c r="D864">
        <v>75555</v>
      </c>
      <c r="E864">
        <v>83950</v>
      </c>
      <c r="F864">
        <v>90735</v>
      </c>
      <c r="G864">
        <v>97404.999999999985</v>
      </c>
      <c r="H864">
        <v>104189.99999999999</v>
      </c>
      <c r="I864">
        <v>110859.99999999999</v>
      </c>
    </row>
    <row r="865" spans="1:9" x14ac:dyDescent="0.3">
      <c r="A865" s="108" t="s">
        <v>27</v>
      </c>
      <c r="B865">
        <v>76130</v>
      </c>
      <c r="C865">
        <v>86940</v>
      </c>
      <c r="D865">
        <v>97864.999999999985</v>
      </c>
      <c r="E865">
        <v>108674.99999999999</v>
      </c>
      <c r="F865">
        <v>117414.99999999999</v>
      </c>
      <c r="G865">
        <v>126154.99999999999</v>
      </c>
      <c r="H865">
        <v>134780</v>
      </c>
      <c r="I865">
        <v>143520</v>
      </c>
    </row>
    <row r="866" spans="1:9" x14ac:dyDescent="0.3">
      <c r="A866" s="108" t="s">
        <v>5</v>
      </c>
      <c r="B866">
        <v>58649.999999999993</v>
      </c>
      <c r="C866">
        <v>67045</v>
      </c>
      <c r="D866">
        <v>75440</v>
      </c>
      <c r="E866">
        <v>83720</v>
      </c>
      <c r="F866">
        <v>90505</v>
      </c>
      <c r="G866">
        <v>97174.999999999985</v>
      </c>
      <c r="H866">
        <v>103844.99999999999</v>
      </c>
      <c r="I866">
        <v>110514.99999999999</v>
      </c>
    </row>
    <row r="867" spans="1:9" x14ac:dyDescent="0.3">
      <c r="A867" s="108" t="s">
        <v>1373</v>
      </c>
      <c r="B867">
        <v>58649.999999999993</v>
      </c>
      <c r="C867">
        <v>67045</v>
      </c>
      <c r="D867">
        <v>75440</v>
      </c>
      <c r="E867">
        <v>83720</v>
      </c>
      <c r="F867">
        <v>90505</v>
      </c>
      <c r="G867">
        <v>97174.999999999985</v>
      </c>
      <c r="H867">
        <v>103844.99999999999</v>
      </c>
      <c r="I867">
        <v>110514.99999999999</v>
      </c>
    </row>
    <row r="868" spans="1:9" x14ac:dyDescent="0.3">
      <c r="A868" s="108" t="s">
        <v>528</v>
      </c>
      <c r="B868">
        <v>70035</v>
      </c>
      <c r="C868">
        <v>80040</v>
      </c>
      <c r="D868">
        <v>90045</v>
      </c>
      <c r="E868">
        <v>100049.99999999999</v>
      </c>
      <c r="F868">
        <v>108099.99999999999</v>
      </c>
      <c r="G868">
        <v>116149.99999999999</v>
      </c>
      <c r="H868">
        <v>124084.99999999999</v>
      </c>
      <c r="I868">
        <v>132135</v>
      </c>
    </row>
    <row r="869" spans="1:9" x14ac:dyDescent="0.3">
      <c r="A869" s="108" t="s">
        <v>1374</v>
      </c>
      <c r="B869">
        <v>63939.999999999993</v>
      </c>
      <c r="C869">
        <v>73025</v>
      </c>
      <c r="D869">
        <v>82110</v>
      </c>
      <c r="E869">
        <v>91195</v>
      </c>
      <c r="F869">
        <v>98554.999999999985</v>
      </c>
      <c r="G869">
        <v>105799.99999999999</v>
      </c>
      <c r="H869">
        <v>113159.99999999999</v>
      </c>
      <c r="I869">
        <v>120404.99999999999</v>
      </c>
    </row>
    <row r="870" spans="1:9" x14ac:dyDescent="0.3">
      <c r="A870" s="108" t="s">
        <v>1375</v>
      </c>
      <c r="B870">
        <v>60029.999999999993</v>
      </c>
      <c r="C870">
        <v>68540</v>
      </c>
      <c r="D870">
        <v>77165</v>
      </c>
      <c r="E870">
        <v>85675</v>
      </c>
      <c r="F870">
        <v>92575</v>
      </c>
      <c r="G870">
        <v>99474.999999999985</v>
      </c>
      <c r="H870">
        <v>106259.99999999999</v>
      </c>
      <c r="I870">
        <v>113159.99999999999</v>
      </c>
    </row>
    <row r="871" spans="1:9" x14ac:dyDescent="0.3">
      <c r="A871" s="108" t="s">
        <v>31</v>
      </c>
      <c r="B871">
        <v>58649.999999999993</v>
      </c>
      <c r="C871">
        <v>67045</v>
      </c>
      <c r="D871">
        <v>75440</v>
      </c>
      <c r="E871">
        <v>83720</v>
      </c>
      <c r="F871">
        <v>90505</v>
      </c>
      <c r="G871">
        <v>97174.999999999985</v>
      </c>
      <c r="H871">
        <v>103844.99999999999</v>
      </c>
      <c r="I871">
        <v>110514.99999999999</v>
      </c>
    </row>
    <row r="872" spans="1:9" x14ac:dyDescent="0.3">
      <c r="A872" s="108" t="s">
        <v>32</v>
      </c>
      <c r="B872">
        <v>61179.999999999993</v>
      </c>
      <c r="C872">
        <v>69920</v>
      </c>
      <c r="D872">
        <v>78660</v>
      </c>
      <c r="E872">
        <v>87285</v>
      </c>
      <c r="F872">
        <v>94299.999999999985</v>
      </c>
      <c r="G872">
        <v>101314.99999999999</v>
      </c>
      <c r="H872">
        <v>108329.99999999999</v>
      </c>
      <c r="I872">
        <v>115229.99999999999</v>
      </c>
    </row>
    <row r="873" spans="1:9" x14ac:dyDescent="0.3">
      <c r="A873" s="108" t="s">
        <v>1376</v>
      </c>
      <c r="B873">
        <v>58649.999999999993</v>
      </c>
      <c r="C873">
        <v>67045</v>
      </c>
      <c r="D873">
        <v>75440</v>
      </c>
      <c r="E873">
        <v>83720</v>
      </c>
      <c r="F873">
        <v>90505</v>
      </c>
      <c r="G873">
        <v>97174.999999999985</v>
      </c>
      <c r="H873">
        <v>103844.99999999999</v>
      </c>
      <c r="I873">
        <v>110514.99999999999</v>
      </c>
    </row>
    <row r="874" spans="1:9" x14ac:dyDescent="0.3">
      <c r="A874" s="108" t="s">
        <v>1377</v>
      </c>
      <c r="B874">
        <v>58649.999999999993</v>
      </c>
      <c r="C874">
        <v>67045</v>
      </c>
      <c r="D874">
        <v>75440</v>
      </c>
      <c r="E874">
        <v>83720</v>
      </c>
      <c r="F874">
        <v>90505</v>
      </c>
      <c r="G874">
        <v>97174.999999999985</v>
      </c>
      <c r="H874">
        <v>103844.99999999999</v>
      </c>
      <c r="I874">
        <v>110514.99999999999</v>
      </c>
    </row>
    <row r="875" spans="1:9" x14ac:dyDescent="0.3">
      <c r="A875" s="108" t="s">
        <v>900</v>
      </c>
      <c r="B875">
        <v>58649.999999999993</v>
      </c>
      <c r="C875">
        <v>67045</v>
      </c>
      <c r="D875">
        <v>75440</v>
      </c>
      <c r="E875">
        <v>83720</v>
      </c>
      <c r="F875">
        <v>90505</v>
      </c>
      <c r="G875">
        <v>97174.999999999985</v>
      </c>
      <c r="H875">
        <v>103844.99999999999</v>
      </c>
      <c r="I875">
        <v>110514.99999999999</v>
      </c>
    </row>
    <row r="876" spans="1:9" x14ac:dyDescent="0.3">
      <c r="A876" s="108" t="s">
        <v>118</v>
      </c>
      <c r="B876">
        <v>65780</v>
      </c>
      <c r="C876">
        <v>75095</v>
      </c>
      <c r="D876">
        <v>84525</v>
      </c>
      <c r="E876">
        <v>93840</v>
      </c>
      <c r="F876">
        <v>101429.99999999999</v>
      </c>
      <c r="G876">
        <v>108904.99999999999</v>
      </c>
      <c r="H876">
        <v>116379.99999999999</v>
      </c>
      <c r="I876">
        <v>123969.99999999999</v>
      </c>
    </row>
    <row r="877" spans="1:9" x14ac:dyDescent="0.3">
      <c r="A877" s="108" t="s">
        <v>545</v>
      </c>
      <c r="B877">
        <v>65089.999999999993</v>
      </c>
      <c r="C877">
        <v>74405</v>
      </c>
      <c r="D877">
        <v>83720</v>
      </c>
      <c r="E877">
        <v>92920</v>
      </c>
      <c r="F877">
        <v>100394.99999999999</v>
      </c>
      <c r="G877">
        <v>107869.99999999999</v>
      </c>
      <c r="H877">
        <v>115229.99999999999</v>
      </c>
      <c r="I877">
        <v>122704.99999999999</v>
      </c>
    </row>
    <row r="878" spans="1:9" x14ac:dyDescent="0.3">
      <c r="A878" s="108" t="s">
        <v>1378</v>
      </c>
      <c r="B878">
        <v>58649.999999999993</v>
      </c>
      <c r="C878">
        <v>67045</v>
      </c>
      <c r="D878">
        <v>75440</v>
      </c>
      <c r="E878">
        <v>83720</v>
      </c>
      <c r="F878">
        <v>90505</v>
      </c>
      <c r="G878">
        <v>97174.999999999985</v>
      </c>
      <c r="H878">
        <v>103844.99999999999</v>
      </c>
      <c r="I878">
        <v>110514.99999999999</v>
      </c>
    </row>
    <row r="879" spans="1:9" x14ac:dyDescent="0.3">
      <c r="A879" s="108" t="s">
        <v>1379</v>
      </c>
      <c r="B879">
        <v>58649.999999999993</v>
      </c>
      <c r="C879">
        <v>67045</v>
      </c>
      <c r="D879">
        <v>75440</v>
      </c>
      <c r="E879">
        <v>83720</v>
      </c>
      <c r="F879">
        <v>90505</v>
      </c>
      <c r="G879">
        <v>97174.999999999985</v>
      </c>
      <c r="H879">
        <v>103844.99999999999</v>
      </c>
      <c r="I879">
        <v>110514.99999999999</v>
      </c>
    </row>
    <row r="880" spans="1:9" x14ac:dyDescent="0.3">
      <c r="A880" s="108" t="s">
        <v>4</v>
      </c>
      <c r="B880">
        <v>58649.999999999993</v>
      </c>
      <c r="C880">
        <v>67045</v>
      </c>
      <c r="D880">
        <v>75440</v>
      </c>
      <c r="E880">
        <v>83720</v>
      </c>
      <c r="F880">
        <v>90505</v>
      </c>
      <c r="G880">
        <v>97174.999999999985</v>
      </c>
      <c r="H880">
        <v>103844.99999999999</v>
      </c>
      <c r="I880">
        <v>110514.99999999999</v>
      </c>
    </row>
    <row r="881" spans="1:9" x14ac:dyDescent="0.3">
      <c r="A881" s="108" t="s">
        <v>1380</v>
      </c>
      <c r="B881">
        <v>58649.999999999993</v>
      </c>
      <c r="C881">
        <v>67045</v>
      </c>
      <c r="D881">
        <v>75440</v>
      </c>
      <c r="E881">
        <v>83720</v>
      </c>
      <c r="F881">
        <v>90505</v>
      </c>
      <c r="G881">
        <v>97174.999999999985</v>
      </c>
      <c r="H881">
        <v>103844.99999999999</v>
      </c>
      <c r="I881">
        <v>110514.99999999999</v>
      </c>
    </row>
    <row r="882" spans="1:9" x14ac:dyDescent="0.3">
      <c r="A882" s="108" t="s">
        <v>1381</v>
      </c>
      <c r="B882">
        <v>68310</v>
      </c>
      <c r="C882">
        <v>78085</v>
      </c>
      <c r="D882">
        <v>87860</v>
      </c>
      <c r="E882">
        <v>97519.999999999985</v>
      </c>
      <c r="F882">
        <v>105339.99999999999</v>
      </c>
      <c r="G882">
        <v>113159.99999999999</v>
      </c>
      <c r="H882">
        <v>120979.99999999999</v>
      </c>
      <c r="I882">
        <v>128799.99999999999</v>
      </c>
    </row>
    <row r="883" spans="1:9" x14ac:dyDescent="0.3">
      <c r="A883" s="108" t="s">
        <v>555</v>
      </c>
      <c r="B883">
        <v>58649.999999999993</v>
      </c>
      <c r="C883">
        <v>67045</v>
      </c>
      <c r="D883">
        <v>75440</v>
      </c>
      <c r="E883">
        <v>83720</v>
      </c>
      <c r="F883">
        <v>90505</v>
      </c>
      <c r="G883">
        <v>97174.999999999985</v>
      </c>
      <c r="H883">
        <v>103844.99999999999</v>
      </c>
      <c r="I883">
        <v>110514.99999999999</v>
      </c>
    </row>
    <row r="884" spans="1:9" x14ac:dyDescent="0.3">
      <c r="A884" s="108" t="s">
        <v>1382</v>
      </c>
      <c r="B884">
        <v>66815</v>
      </c>
      <c r="C884">
        <v>76360</v>
      </c>
      <c r="D884">
        <v>85905</v>
      </c>
      <c r="E884">
        <v>95449.999999999985</v>
      </c>
      <c r="F884">
        <v>103154.99999999999</v>
      </c>
      <c r="G884">
        <v>110744.99999999999</v>
      </c>
      <c r="H884">
        <v>118449.99999999999</v>
      </c>
      <c r="I884">
        <v>126039.99999999999</v>
      </c>
    </row>
    <row r="885" spans="1:9" x14ac:dyDescent="0.3">
      <c r="A885" s="108" t="s">
        <v>42</v>
      </c>
      <c r="B885">
        <v>66585</v>
      </c>
      <c r="C885">
        <v>76130</v>
      </c>
      <c r="D885">
        <v>85675</v>
      </c>
      <c r="E885">
        <v>95104.999999999985</v>
      </c>
      <c r="F885">
        <v>102809.99999999999</v>
      </c>
      <c r="G885">
        <v>110399.99999999999</v>
      </c>
      <c r="H885">
        <v>117989.99999999999</v>
      </c>
      <c r="I885">
        <v>125579.99999999999</v>
      </c>
    </row>
    <row r="886" spans="1:9" x14ac:dyDescent="0.3">
      <c r="A886" s="108" t="s">
        <v>44</v>
      </c>
      <c r="B886">
        <v>66585</v>
      </c>
      <c r="C886">
        <v>76130</v>
      </c>
      <c r="D886">
        <v>85675</v>
      </c>
      <c r="E886">
        <v>95104.999999999985</v>
      </c>
      <c r="F886">
        <v>102809.99999999999</v>
      </c>
      <c r="G886">
        <v>110399.99999999999</v>
      </c>
      <c r="H886">
        <v>117989.99999999999</v>
      </c>
      <c r="I886">
        <v>125579.99999999999</v>
      </c>
    </row>
    <row r="887" spans="1:9" x14ac:dyDescent="0.3">
      <c r="A887" s="108" t="s">
        <v>1383</v>
      </c>
      <c r="B887">
        <v>58649.999999999993</v>
      </c>
      <c r="C887">
        <v>67045</v>
      </c>
      <c r="D887">
        <v>75440</v>
      </c>
      <c r="E887">
        <v>83720</v>
      </c>
      <c r="F887">
        <v>90505</v>
      </c>
      <c r="G887">
        <v>97174.999999999985</v>
      </c>
      <c r="H887">
        <v>103844.99999999999</v>
      </c>
      <c r="I887">
        <v>110514.99999999999</v>
      </c>
    </row>
    <row r="888" spans="1:9" x14ac:dyDescent="0.3">
      <c r="A888" s="108" t="s">
        <v>47</v>
      </c>
      <c r="B888">
        <v>77970</v>
      </c>
      <c r="C888">
        <v>89125</v>
      </c>
      <c r="D888">
        <v>100279.99999999999</v>
      </c>
      <c r="E888">
        <v>111319.99999999999</v>
      </c>
      <c r="F888">
        <v>120289.99999999999</v>
      </c>
      <c r="G888">
        <v>129144.99999999999</v>
      </c>
      <c r="H888">
        <v>138115</v>
      </c>
      <c r="I888">
        <v>146970</v>
      </c>
    </row>
    <row r="889" spans="1:9" x14ac:dyDescent="0.3">
      <c r="A889" s="108" t="s">
        <v>1384</v>
      </c>
      <c r="B889">
        <v>58649.999999999993</v>
      </c>
      <c r="C889">
        <v>67045</v>
      </c>
      <c r="D889">
        <v>75440</v>
      </c>
      <c r="E889">
        <v>83720</v>
      </c>
      <c r="F889">
        <v>90505</v>
      </c>
      <c r="G889">
        <v>97174.999999999985</v>
      </c>
      <c r="H889">
        <v>103844.99999999999</v>
      </c>
      <c r="I889">
        <v>110514.99999999999</v>
      </c>
    </row>
    <row r="890" spans="1:9" x14ac:dyDescent="0.3">
      <c r="A890" s="108" t="s">
        <v>1385</v>
      </c>
      <c r="B890">
        <v>66815</v>
      </c>
      <c r="C890">
        <v>76360</v>
      </c>
      <c r="D890">
        <v>85905</v>
      </c>
      <c r="E890">
        <v>95334.999999999985</v>
      </c>
      <c r="F890">
        <v>103039.99999999999</v>
      </c>
      <c r="G890">
        <v>110629.99999999999</v>
      </c>
      <c r="H890">
        <v>118219.99999999999</v>
      </c>
      <c r="I890">
        <v>125924.99999999999</v>
      </c>
    </row>
    <row r="891" spans="1:9" x14ac:dyDescent="0.3">
      <c r="A891" s="108" t="s">
        <v>1095</v>
      </c>
      <c r="B891">
        <v>59109.999999999993</v>
      </c>
      <c r="C891">
        <v>67620</v>
      </c>
      <c r="D891">
        <v>76015</v>
      </c>
      <c r="E891">
        <v>84410</v>
      </c>
      <c r="F891">
        <v>91195</v>
      </c>
      <c r="G891">
        <v>97979.999999999985</v>
      </c>
      <c r="H891">
        <v>104764.99999999999</v>
      </c>
      <c r="I891">
        <v>111434.99999999999</v>
      </c>
    </row>
    <row r="892" spans="1:9" x14ac:dyDescent="0.3">
      <c r="A892" s="108" t="s">
        <v>1386</v>
      </c>
      <c r="B892">
        <v>58649.999999999993</v>
      </c>
      <c r="C892">
        <v>67045</v>
      </c>
      <c r="D892">
        <v>75440</v>
      </c>
      <c r="E892">
        <v>83720</v>
      </c>
      <c r="F892">
        <v>90505</v>
      </c>
      <c r="G892">
        <v>97174.999999999985</v>
      </c>
      <c r="H892">
        <v>103844.99999999999</v>
      </c>
      <c r="I892">
        <v>110514.99999999999</v>
      </c>
    </row>
    <row r="893" spans="1:9" x14ac:dyDescent="0.3">
      <c r="A893" s="108" t="s">
        <v>1387</v>
      </c>
      <c r="B893">
        <v>62789.999999999993</v>
      </c>
      <c r="C893">
        <v>71760</v>
      </c>
      <c r="D893">
        <v>80730</v>
      </c>
      <c r="E893">
        <v>89700</v>
      </c>
      <c r="F893">
        <v>96944.999999999985</v>
      </c>
      <c r="G893">
        <v>104074.99999999999</v>
      </c>
      <c r="H893">
        <v>111319.99999999999</v>
      </c>
      <c r="I893">
        <v>118449.99999999999</v>
      </c>
    </row>
    <row r="894" spans="1:9" x14ac:dyDescent="0.3">
      <c r="A894" s="108" t="s">
        <v>1388</v>
      </c>
      <c r="B894">
        <v>77970</v>
      </c>
      <c r="C894">
        <v>89125</v>
      </c>
      <c r="D894">
        <v>100279.99999999999</v>
      </c>
      <c r="E894">
        <v>111319.99999999999</v>
      </c>
      <c r="F894">
        <v>120289.99999999999</v>
      </c>
      <c r="G894">
        <v>129144.99999999999</v>
      </c>
      <c r="H894">
        <v>138115</v>
      </c>
      <c r="I894">
        <v>146970</v>
      </c>
    </row>
    <row r="895" spans="1:9" x14ac:dyDescent="0.3">
      <c r="A895" s="108" t="s">
        <v>303</v>
      </c>
      <c r="B895">
        <v>59109.999999999993</v>
      </c>
      <c r="C895">
        <v>67620</v>
      </c>
      <c r="D895">
        <v>76015</v>
      </c>
      <c r="E895">
        <v>84410</v>
      </c>
      <c r="F895">
        <v>91195</v>
      </c>
      <c r="G895">
        <v>97979.999999999985</v>
      </c>
      <c r="H895">
        <v>104764.99999999999</v>
      </c>
      <c r="I895">
        <v>111434.99999999999</v>
      </c>
    </row>
    <row r="896" spans="1:9" x14ac:dyDescent="0.3">
      <c r="A896" s="108" t="s">
        <v>1317</v>
      </c>
      <c r="B896">
        <v>77970</v>
      </c>
      <c r="C896">
        <v>89125</v>
      </c>
      <c r="D896">
        <v>100279.99999999999</v>
      </c>
      <c r="E896">
        <v>111319.99999999999</v>
      </c>
      <c r="F896">
        <v>120289.99999999999</v>
      </c>
      <c r="G896">
        <v>129144.99999999999</v>
      </c>
      <c r="H896">
        <v>138115</v>
      </c>
      <c r="I896">
        <v>146970</v>
      </c>
    </row>
    <row r="897" spans="1:9" x14ac:dyDescent="0.3">
      <c r="A897" s="108" t="s">
        <v>57</v>
      </c>
      <c r="B897">
        <v>59109.999999999993</v>
      </c>
      <c r="C897">
        <v>67620</v>
      </c>
      <c r="D897">
        <v>76015</v>
      </c>
      <c r="E897">
        <v>84410</v>
      </c>
      <c r="F897">
        <v>91195</v>
      </c>
      <c r="G897">
        <v>97979.999999999985</v>
      </c>
      <c r="H897">
        <v>104764.99999999999</v>
      </c>
      <c r="I897">
        <v>111434.99999999999</v>
      </c>
    </row>
    <row r="898" spans="1:9" x14ac:dyDescent="0.3">
      <c r="A898" s="108" t="s">
        <v>304</v>
      </c>
      <c r="B898">
        <v>58649.999999999993</v>
      </c>
      <c r="C898">
        <v>67045</v>
      </c>
      <c r="D898">
        <v>75440</v>
      </c>
      <c r="E898">
        <v>83720</v>
      </c>
      <c r="F898">
        <v>90505</v>
      </c>
      <c r="G898">
        <v>97174.999999999985</v>
      </c>
      <c r="H898">
        <v>103844.99999999999</v>
      </c>
      <c r="I898">
        <v>110514.99999999999</v>
      </c>
    </row>
    <row r="899" spans="1:9" x14ac:dyDescent="0.3">
      <c r="A899" s="108" t="s">
        <v>1389</v>
      </c>
      <c r="B899">
        <v>64169.999999999993</v>
      </c>
      <c r="C899">
        <v>73370</v>
      </c>
      <c r="D899">
        <v>82570</v>
      </c>
      <c r="E899">
        <v>91655</v>
      </c>
      <c r="F899">
        <v>99014.999999999985</v>
      </c>
      <c r="G899">
        <v>106374.99999999999</v>
      </c>
      <c r="H899">
        <v>113734.99999999999</v>
      </c>
      <c r="I899">
        <v>121094.99999999999</v>
      </c>
    </row>
    <row r="900" spans="1:9" x14ac:dyDescent="0.3">
      <c r="A900" s="108" t="s">
        <v>61</v>
      </c>
      <c r="B900">
        <v>60144.999999999993</v>
      </c>
      <c r="C900">
        <v>68655</v>
      </c>
      <c r="D900">
        <v>77280</v>
      </c>
      <c r="E900">
        <v>85790</v>
      </c>
      <c r="F900">
        <v>92690</v>
      </c>
      <c r="G900">
        <v>99589.999999999985</v>
      </c>
      <c r="H900">
        <v>106489.99999999999</v>
      </c>
      <c r="I900">
        <v>113274.99999999999</v>
      </c>
    </row>
    <row r="901" spans="1:9" x14ac:dyDescent="0.3">
      <c r="A901" s="108" t="s">
        <v>62</v>
      </c>
      <c r="B901">
        <v>59684.999999999993</v>
      </c>
      <c r="C901">
        <v>68195</v>
      </c>
      <c r="D901">
        <v>76705</v>
      </c>
      <c r="E901">
        <v>85215</v>
      </c>
      <c r="F901">
        <v>92115</v>
      </c>
      <c r="G901">
        <v>98899.999999999985</v>
      </c>
      <c r="H901">
        <v>105684.99999999999</v>
      </c>
      <c r="I901">
        <v>112584.99999999999</v>
      </c>
    </row>
    <row r="902" spans="1:9" x14ac:dyDescent="0.3">
      <c r="A902" s="108" t="s">
        <v>308</v>
      </c>
      <c r="B902">
        <v>62559.999999999993</v>
      </c>
      <c r="C902">
        <v>71415</v>
      </c>
      <c r="D902">
        <v>80385</v>
      </c>
      <c r="E902">
        <v>89240</v>
      </c>
      <c r="F902">
        <v>96484.999999999985</v>
      </c>
      <c r="G902">
        <v>103614.99999999999</v>
      </c>
      <c r="H902">
        <v>110744.99999999999</v>
      </c>
      <c r="I902">
        <v>117874.99999999999</v>
      </c>
    </row>
    <row r="903" spans="1:9" x14ac:dyDescent="0.3">
      <c r="A903" s="108" t="s">
        <v>127</v>
      </c>
      <c r="B903">
        <v>77970</v>
      </c>
      <c r="C903">
        <v>89125</v>
      </c>
      <c r="D903">
        <v>100279.99999999999</v>
      </c>
      <c r="E903">
        <v>111319.99999999999</v>
      </c>
      <c r="F903">
        <v>120289.99999999999</v>
      </c>
      <c r="G903">
        <v>129144.99999999999</v>
      </c>
      <c r="H903">
        <v>138115</v>
      </c>
      <c r="I903">
        <v>146970</v>
      </c>
    </row>
    <row r="904" spans="1:9" x14ac:dyDescent="0.3">
      <c r="A904" s="108" t="s">
        <v>601</v>
      </c>
      <c r="B904">
        <v>58649.999999999993</v>
      </c>
      <c r="C904">
        <v>67045</v>
      </c>
      <c r="D904">
        <v>75440</v>
      </c>
      <c r="E904">
        <v>83720</v>
      </c>
      <c r="F904">
        <v>90505</v>
      </c>
      <c r="G904">
        <v>97174.999999999985</v>
      </c>
      <c r="H904">
        <v>103844.99999999999</v>
      </c>
      <c r="I904">
        <v>110514.99999999999</v>
      </c>
    </row>
    <row r="905" spans="1:9" x14ac:dyDescent="0.3">
      <c r="A905" s="108" t="s">
        <v>71</v>
      </c>
      <c r="B905">
        <v>58649.999999999993</v>
      </c>
      <c r="C905">
        <v>67045</v>
      </c>
      <c r="D905">
        <v>75440</v>
      </c>
      <c r="E905">
        <v>83720</v>
      </c>
      <c r="F905">
        <v>90505</v>
      </c>
      <c r="G905">
        <v>97174.999999999985</v>
      </c>
      <c r="H905">
        <v>103844.99999999999</v>
      </c>
      <c r="I905">
        <v>110514.99999999999</v>
      </c>
    </row>
    <row r="906" spans="1:9" x14ac:dyDescent="0.3">
      <c r="A906" s="108" t="s">
        <v>604</v>
      </c>
      <c r="B906">
        <v>63364.999999999993</v>
      </c>
      <c r="C906">
        <v>72450</v>
      </c>
      <c r="D906">
        <v>81535</v>
      </c>
      <c r="E906">
        <v>90505</v>
      </c>
      <c r="F906">
        <v>97749.999999999985</v>
      </c>
      <c r="G906">
        <v>104994.99999999999</v>
      </c>
      <c r="H906">
        <v>112239.99999999999</v>
      </c>
      <c r="I906">
        <v>119484.99999999999</v>
      </c>
    </row>
    <row r="907" spans="1:9" x14ac:dyDescent="0.3">
      <c r="A907" s="108" t="s">
        <v>1390</v>
      </c>
      <c r="B907">
        <v>58649.999999999993</v>
      </c>
      <c r="C907">
        <v>67045</v>
      </c>
      <c r="D907">
        <v>75440</v>
      </c>
      <c r="E907">
        <v>83720</v>
      </c>
      <c r="F907">
        <v>90505</v>
      </c>
      <c r="G907">
        <v>97174.999999999985</v>
      </c>
      <c r="H907">
        <v>103844.99999999999</v>
      </c>
      <c r="I907">
        <v>110514.99999999999</v>
      </c>
    </row>
    <row r="908" spans="1:9" x14ac:dyDescent="0.3">
      <c r="A908" s="108" t="s">
        <v>1391</v>
      </c>
      <c r="B908">
        <v>70380</v>
      </c>
      <c r="C908">
        <v>80500</v>
      </c>
      <c r="D908">
        <v>90505</v>
      </c>
      <c r="E908">
        <v>100509.99999999999</v>
      </c>
      <c r="F908">
        <v>108559.99999999999</v>
      </c>
      <c r="G908">
        <v>116609.99999999999</v>
      </c>
      <c r="H908">
        <v>124659.99999999999</v>
      </c>
      <c r="I908">
        <v>132710</v>
      </c>
    </row>
    <row r="909" spans="1:9" x14ac:dyDescent="0.3">
      <c r="A909" s="108" t="s">
        <v>1392</v>
      </c>
      <c r="B909">
        <v>58649.999999999993</v>
      </c>
      <c r="C909">
        <v>67045</v>
      </c>
      <c r="D909">
        <v>75440</v>
      </c>
      <c r="E909">
        <v>83720</v>
      </c>
      <c r="F909">
        <v>90505</v>
      </c>
      <c r="G909">
        <v>97174.999999999985</v>
      </c>
      <c r="H909">
        <v>103844.99999999999</v>
      </c>
      <c r="I909">
        <v>110514.99999999999</v>
      </c>
    </row>
    <row r="910" spans="1:9" x14ac:dyDescent="0.3">
      <c r="A910" s="108" t="s">
        <v>1393</v>
      </c>
      <c r="B910">
        <v>58649.999999999993</v>
      </c>
      <c r="C910">
        <v>67045</v>
      </c>
      <c r="D910">
        <v>75440</v>
      </c>
      <c r="E910">
        <v>83720</v>
      </c>
      <c r="F910">
        <v>90505</v>
      </c>
      <c r="G910">
        <v>97174.999999999985</v>
      </c>
      <c r="H910">
        <v>103844.99999999999</v>
      </c>
      <c r="I910">
        <v>110514.99999999999</v>
      </c>
    </row>
    <row r="911" spans="1:9" x14ac:dyDescent="0.3">
      <c r="A911" s="108" t="s">
        <v>1394</v>
      </c>
      <c r="B911">
        <v>58649.999999999993</v>
      </c>
      <c r="C911">
        <v>67045</v>
      </c>
      <c r="D911">
        <v>75440</v>
      </c>
      <c r="E911">
        <v>83720</v>
      </c>
      <c r="F911">
        <v>90505</v>
      </c>
      <c r="G911">
        <v>97174.999999999985</v>
      </c>
      <c r="H911">
        <v>103844.99999999999</v>
      </c>
      <c r="I911">
        <v>110514.99999999999</v>
      </c>
    </row>
    <row r="912" spans="1:9" x14ac:dyDescent="0.3">
      <c r="A912" s="108" t="s">
        <v>1395</v>
      </c>
      <c r="B912">
        <v>66585</v>
      </c>
      <c r="C912">
        <v>76130</v>
      </c>
      <c r="D912">
        <v>85675</v>
      </c>
      <c r="E912">
        <v>95104.999999999985</v>
      </c>
      <c r="F912">
        <v>102809.99999999999</v>
      </c>
      <c r="G912">
        <v>110399.99999999999</v>
      </c>
      <c r="H912">
        <v>117989.99999999999</v>
      </c>
      <c r="I912">
        <v>125579.99999999999</v>
      </c>
    </row>
    <row r="913" spans="1:9" x14ac:dyDescent="0.3">
      <c r="A913" s="108" t="s">
        <v>1396</v>
      </c>
      <c r="B913">
        <v>61064.999999999993</v>
      </c>
      <c r="C913">
        <v>69805</v>
      </c>
      <c r="D913">
        <v>78545</v>
      </c>
      <c r="E913">
        <v>87170</v>
      </c>
      <c r="F913">
        <v>94185</v>
      </c>
      <c r="G913">
        <v>101199.99999999999</v>
      </c>
      <c r="H913">
        <v>108099.99999999999</v>
      </c>
      <c r="I913">
        <v>115114.99999999999</v>
      </c>
    </row>
    <row r="914" spans="1:9" x14ac:dyDescent="0.3">
      <c r="A914" s="108" t="s">
        <v>212</v>
      </c>
      <c r="B914">
        <v>63709.999999999993</v>
      </c>
      <c r="C914">
        <v>72795</v>
      </c>
      <c r="D914">
        <v>81880</v>
      </c>
      <c r="E914">
        <v>90965</v>
      </c>
      <c r="F914">
        <v>98324.999999999985</v>
      </c>
      <c r="G914">
        <v>105569.99999999999</v>
      </c>
      <c r="H914">
        <v>112814.99999999999</v>
      </c>
      <c r="I914">
        <v>120174.99999999999</v>
      </c>
    </row>
    <row r="915" spans="1:9" x14ac:dyDescent="0.3">
      <c r="A915" s="108" t="s">
        <v>1397</v>
      </c>
      <c r="B915">
        <v>58649.999999999993</v>
      </c>
      <c r="C915">
        <v>67045</v>
      </c>
      <c r="D915">
        <v>75440</v>
      </c>
      <c r="E915">
        <v>83720</v>
      </c>
      <c r="F915">
        <v>90505</v>
      </c>
      <c r="G915">
        <v>97174.999999999985</v>
      </c>
      <c r="H915">
        <v>103844.99999999999</v>
      </c>
      <c r="I915">
        <v>110514.99999999999</v>
      </c>
    </row>
    <row r="916" spans="1:9" x14ac:dyDescent="0.3">
      <c r="A916" s="108" t="s">
        <v>1108</v>
      </c>
      <c r="B916">
        <v>58649.999999999993</v>
      </c>
      <c r="C916">
        <v>67045</v>
      </c>
      <c r="D916">
        <v>75440</v>
      </c>
      <c r="E916">
        <v>83720</v>
      </c>
      <c r="F916">
        <v>90505</v>
      </c>
      <c r="G916">
        <v>97174.999999999985</v>
      </c>
      <c r="H916">
        <v>103844.99999999999</v>
      </c>
      <c r="I916">
        <v>110514.99999999999</v>
      </c>
    </row>
    <row r="917" spans="1:9" x14ac:dyDescent="0.3">
      <c r="A917" s="108" t="s">
        <v>1398</v>
      </c>
      <c r="B917">
        <v>68540</v>
      </c>
      <c r="C917">
        <v>78315</v>
      </c>
      <c r="D917">
        <v>88090</v>
      </c>
      <c r="E917">
        <v>97864.999999999985</v>
      </c>
      <c r="F917">
        <v>105799.99999999999</v>
      </c>
      <c r="G917">
        <v>113619.99999999999</v>
      </c>
      <c r="H917">
        <v>121439.99999999999</v>
      </c>
      <c r="I917">
        <v>129259.99999999999</v>
      </c>
    </row>
    <row r="918" spans="1:9" x14ac:dyDescent="0.3">
      <c r="A918" s="108" t="s">
        <v>1399</v>
      </c>
      <c r="B918">
        <v>59109.999999999993</v>
      </c>
      <c r="C918">
        <v>67620</v>
      </c>
      <c r="D918">
        <v>76015</v>
      </c>
      <c r="E918">
        <v>84410</v>
      </c>
      <c r="F918">
        <v>91195</v>
      </c>
      <c r="G918">
        <v>97979.999999999985</v>
      </c>
      <c r="H918">
        <v>104764.99999999999</v>
      </c>
      <c r="I918">
        <v>111434.99999999999</v>
      </c>
    </row>
    <row r="919" spans="1:9" x14ac:dyDescent="0.3">
      <c r="A919" s="108" t="s">
        <v>1400</v>
      </c>
      <c r="B919">
        <v>61984.999999999993</v>
      </c>
      <c r="C919">
        <v>70840</v>
      </c>
      <c r="D919">
        <v>79695</v>
      </c>
      <c r="E919">
        <v>88550</v>
      </c>
      <c r="F919">
        <v>95679.999999999985</v>
      </c>
      <c r="G919">
        <v>102809.99999999999</v>
      </c>
      <c r="H919">
        <v>109824.99999999999</v>
      </c>
      <c r="I919">
        <v>116954.99999999999</v>
      </c>
    </row>
    <row r="920" spans="1:9" x14ac:dyDescent="0.3">
      <c r="A920" s="108" t="s">
        <v>1401</v>
      </c>
      <c r="B920">
        <v>58649.999999999993</v>
      </c>
      <c r="C920">
        <v>67045</v>
      </c>
      <c r="D920">
        <v>75440</v>
      </c>
      <c r="E920">
        <v>83720</v>
      </c>
      <c r="F920">
        <v>90505</v>
      </c>
      <c r="G920">
        <v>97174.999999999985</v>
      </c>
      <c r="H920">
        <v>103844.99999999999</v>
      </c>
      <c r="I920">
        <v>110514.99999999999</v>
      </c>
    </row>
    <row r="921" spans="1:9" x14ac:dyDescent="0.3">
      <c r="A921" s="108" t="s">
        <v>1402</v>
      </c>
      <c r="B921">
        <v>59109.999999999993</v>
      </c>
      <c r="C921">
        <v>67620</v>
      </c>
      <c r="D921">
        <v>76015</v>
      </c>
      <c r="E921">
        <v>84410</v>
      </c>
      <c r="F921">
        <v>91195</v>
      </c>
      <c r="G921">
        <v>97979.999999999985</v>
      </c>
      <c r="H921">
        <v>104764.99999999999</v>
      </c>
      <c r="I921">
        <v>111434.99999999999</v>
      </c>
    </row>
    <row r="922" spans="1:9" x14ac:dyDescent="0.3">
      <c r="A922" s="108" t="s">
        <v>983</v>
      </c>
      <c r="B922">
        <v>58879.999999999993</v>
      </c>
      <c r="C922">
        <v>67275</v>
      </c>
      <c r="D922">
        <v>75670</v>
      </c>
      <c r="E922">
        <v>84065</v>
      </c>
      <c r="F922">
        <v>90850</v>
      </c>
      <c r="G922">
        <v>97519.999999999985</v>
      </c>
      <c r="H922">
        <v>104304.99999999999</v>
      </c>
      <c r="I922">
        <v>110974.99999999999</v>
      </c>
    </row>
    <row r="923" spans="1:9" x14ac:dyDescent="0.3">
      <c r="A923" s="108" t="s">
        <v>1403</v>
      </c>
      <c r="B923">
        <v>68540</v>
      </c>
      <c r="C923">
        <v>78315</v>
      </c>
      <c r="D923">
        <v>88090</v>
      </c>
      <c r="E923">
        <v>97864.999999999985</v>
      </c>
      <c r="F923">
        <v>105799.99999999999</v>
      </c>
      <c r="G923">
        <v>113619.99999999999</v>
      </c>
      <c r="H923">
        <v>121439.99999999999</v>
      </c>
      <c r="I923">
        <v>129259.99999999999</v>
      </c>
    </row>
    <row r="924" spans="1:9" x14ac:dyDescent="0.3">
      <c r="A924" s="108" t="s">
        <v>1404</v>
      </c>
      <c r="B924">
        <v>58649.999999999993</v>
      </c>
      <c r="C924">
        <v>67045</v>
      </c>
      <c r="D924">
        <v>75440</v>
      </c>
      <c r="E924">
        <v>83720</v>
      </c>
      <c r="F924">
        <v>90505</v>
      </c>
      <c r="G924">
        <v>97174.999999999985</v>
      </c>
      <c r="H924">
        <v>103844.99999999999</v>
      </c>
      <c r="I924">
        <v>110514.99999999999</v>
      </c>
    </row>
    <row r="925" spans="1:9" x14ac:dyDescent="0.3">
      <c r="A925" s="108" t="s">
        <v>137</v>
      </c>
      <c r="B925">
        <v>59914.999999999993</v>
      </c>
      <c r="C925">
        <v>68425</v>
      </c>
      <c r="D925">
        <v>76935</v>
      </c>
      <c r="E925">
        <v>85445</v>
      </c>
      <c r="F925">
        <v>92345</v>
      </c>
      <c r="G925">
        <v>99129.999999999985</v>
      </c>
      <c r="H925">
        <v>106029.99999999999</v>
      </c>
      <c r="I925">
        <v>112814.99999999999</v>
      </c>
    </row>
    <row r="926" spans="1:9" x14ac:dyDescent="0.3">
      <c r="A926" s="108" t="s">
        <v>321</v>
      </c>
      <c r="B926">
        <v>59109.999999999993</v>
      </c>
      <c r="C926">
        <v>67620</v>
      </c>
      <c r="D926">
        <v>76015</v>
      </c>
      <c r="E926">
        <v>84410</v>
      </c>
      <c r="F926">
        <v>91195</v>
      </c>
      <c r="G926">
        <v>97979.999999999985</v>
      </c>
      <c r="H926">
        <v>104764.99999999999</v>
      </c>
      <c r="I926">
        <v>111434.99999999999</v>
      </c>
    </row>
    <row r="927" spans="1:9" x14ac:dyDescent="0.3">
      <c r="A927" s="108" t="s">
        <v>85</v>
      </c>
      <c r="B927">
        <v>63249.999999999993</v>
      </c>
      <c r="C927">
        <v>72220</v>
      </c>
      <c r="D927">
        <v>81305</v>
      </c>
      <c r="E927">
        <v>90275</v>
      </c>
      <c r="F927">
        <v>97519.999999999985</v>
      </c>
      <c r="G927">
        <v>104764.99999999999</v>
      </c>
      <c r="H927">
        <v>112009.99999999999</v>
      </c>
      <c r="I927">
        <v>119254.99999999999</v>
      </c>
    </row>
    <row r="928" spans="1:9" x14ac:dyDescent="0.3">
      <c r="A928" s="108" t="s">
        <v>88</v>
      </c>
      <c r="B928">
        <v>67045</v>
      </c>
      <c r="C928">
        <v>76590</v>
      </c>
      <c r="D928">
        <v>86135</v>
      </c>
      <c r="E928">
        <v>95679.999999999985</v>
      </c>
      <c r="F928">
        <v>103384.99999999999</v>
      </c>
      <c r="G928">
        <v>111089.99999999999</v>
      </c>
      <c r="H928">
        <v>118679.99999999999</v>
      </c>
      <c r="I928">
        <v>126384.99999999999</v>
      </c>
    </row>
    <row r="929" spans="1:9" x14ac:dyDescent="0.3">
      <c r="A929" s="108" t="s">
        <v>1117</v>
      </c>
      <c r="B929">
        <v>68310</v>
      </c>
      <c r="C929">
        <v>78085</v>
      </c>
      <c r="D929">
        <v>87860</v>
      </c>
      <c r="E929">
        <v>97519.999999999985</v>
      </c>
      <c r="F929">
        <v>105339.99999999999</v>
      </c>
      <c r="G929">
        <v>113159.99999999999</v>
      </c>
      <c r="H929">
        <v>120979.99999999999</v>
      </c>
      <c r="I929">
        <v>128799.99999999999</v>
      </c>
    </row>
    <row r="930" spans="1:9" x14ac:dyDescent="0.3">
      <c r="A930" s="108" t="s">
        <v>1405</v>
      </c>
      <c r="B930">
        <v>58649.999999999993</v>
      </c>
      <c r="C930">
        <v>67045</v>
      </c>
      <c r="D930">
        <v>75440</v>
      </c>
      <c r="E930">
        <v>83720</v>
      </c>
      <c r="F930">
        <v>90505</v>
      </c>
      <c r="G930">
        <v>97174.999999999985</v>
      </c>
      <c r="H930">
        <v>103844.99999999999</v>
      </c>
      <c r="I930">
        <v>110514.99999999999</v>
      </c>
    </row>
    <row r="931" spans="1:9" x14ac:dyDescent="0.3">
      <c r="A931" s="108" t="s">
        <v>1406</v>
      </c>
      <c r="B931">
        <v>66585</v>
      </c>
      <c r="C931">
        <v>76130</v>
      </c>
      <c r="D931">
        <v>85675</v>
      </c>
      <c r="E931">
        <v>95104.999999999985</v>
      </c>
      <c r="F931">
        <v>102809.99999999999</v>
      </c>
      <c r="G931">
        <v>110399.99999999999</v>
      </c>
      <c r="H931">
        <v>117989.99999999999</v>
      </c>
      <c r="I931">
        <v>125579.99999999999</v>
      </c>
    </row>
    <row r="932" spans="1:9" x14ac:dyDescent="0.3">
      <c r="A932" s="108" t="s">
        <v>1407</v>
      </c>
      <c r="B932">
        <v>65550</v>
      </c>
      <c r="C932">
        <v>74980</v>
      </c>
      <c r="D932">
        <v>84295</v>
      </c>
      <c r="E932">
        <v>93610</v>
      </c>
      <c r="F932">
        <v>101199.99999999999</v>
      </c>
      <c r="G932">
        <v>108674.99999999999</v>
      </c>
      <c r="H932">
        <v>116149.99999999999</v>
      </c>
      <c r="I932">
        <v>123624.99999999999</v>
      </c>
    </row>
    <row r="933" spans="1:9" x14ac:dyDescent="0.3">
      <c r="A933" s="108" t="s">
        <v>636</v>
      </c>
      <c r="B933">
        <v>58649.999999999993</v>
      </c>
      <c r="C933">
        <v>67045</v>
      </c>
      <c r="D933">
        <v>75440</v>
      </c>
      <c r="E933">
        <v>83720</v>
      </c>
      <c r="F933">
        <v>90505</v>
      </c>
      <c r="G933">
        <v>97174.999999999985</v>
      </c>
      <c r="H933">
        <v>103844.99999999999</v>
      </c>
      <c r="I933">
        <v>110514.99999999999</v>
      </c>
    </row>
    <row r="934" spans="1:9" x14ac:dyDescent="0.3">
      <c r="A934" s="108" t="s">
        <v>637</v>
      </c>
      <c r="B934">
        <v>58649.999999999993</v>
      </c>
      <c r="C934">
        <v>67045</v>
      </c>
      <c r="D934">
        <v>75440</v>
      </c>
      <c r="E934">
        <v>83720</v>
      </c>
      <c r="F934">
        <v>90505</v>
      </c>
      <c r="G934">
        <v>97174.999999999985</v>
      </c>
      <c r="H934">
        <v>103844.99999999999</v>
      </c>
      <c r="I934">
        <v>110514.99999999999</v>
      </c>
    </row>
    <row r="935" spans="1:9" x14ac:dyDescent="0.3">
      <c r="A935" s="108" t="s">
        <v>768</v>
      </c>
      <c r="B935">
        <v>59109.999999999993</v>
      </c>
      <c r="C935">
        <v>67620</v>
      </c>
      <c r="D935">
        <v>76015</v>
      </c>
      <c r="E935">
        <v>84410</v>
      </c>
      <c r="F935">
        <v>91195</v>
      </c>
      <c r="G935">
        <v>97979.999999999985</v>
      </c>
      <c r="H935">
        <v>104764.99999999999</v>
      </c>
      <c r="I935">
        <v>111434.99999999999</v>
      </c>
    </row>
    <row r="936" spans="1:9" x14ac:dyDescent="0.3">
      <c r="A936" s="108" t="s">
        <v>1408</v>
      </c>
      <c r="B936">
        <v>58649.999999999993</v>
      </c>
      <c r="C936">
        <v>67045</v>
      </c>
      <c r="D936">
        <v>75440</v>
      </c>
      <c r="E936">
        <v>83720</v>
      </c>
      <c r="F936">
        <v>90505</v>
      </c>
      <c r="G936">
        <v>97174.999999999985</v>
      </c>
      <c r="H936">
        <v>103844.99999999999</v>
      </c>
      <c r="I936">
        <v>110514.99999999999</v>
      </c>
    </row>
    <row r="937" spans="1:9" x14ac:dyDescent="0.3">
      <c r="A937" s="108" t="s">
        <v>695</v>
      </c>
      <c r="B937">
        <v>59109.999999999993</v>
      </c>
      <c r="C937">
        <v>67620</v>
      </c>
      <c r="D937">
        <v>76015</v>
      </c>
      <c r="E937">
        <v>84410</v>
      </c>
      <c r="F937">
        <v>91195</v>
      </c>
      <c r="G937">
        <v>97979.999999999985</v>
      </c>
      <c r="H937">
        <v>104764.99999999999</v>
      </c>
      <c r="I937">
        <v>111434.99999999999</v>
      </c>
    </row>
    <row r="938" spans="1:9" x14ac:dyDescent="0.3">
      <c r="A938" s="108" t="s">
        <v>1028</v>
      </c>
      <c r="B938">
        <v>62099.999999999993</v>
      </c>
      <c r="C938">
        <v>70955</v>
      </c>
      <c r="D938">
        <v>79810</v>
      </c>
      <c r="E938">
        <v>88665</v>
      </c>
      <c r="F938">
        <v>95794.999999999985</v>
      </c>
      <c r="G938">
        <v>102924.99999999999</v>
      </c>
      <c r="H938">
        <v>110054.99999999999</v>
      </c>
      <c r="I938">
        <v>117069.99999999999</v>
      </c>
    </row>
    <row r="939" spans="1:9" x14ac:dyDescent="0.3">
      <c r="A939" s="108" t="s">
        <v>1210</v>
      </c>
      <c r="B939">
        <v>64284.999999999993</v>
      </c>
      <c r="C939">
        <v>73485</v>
      </c>
      <c r="D939">
        <v>82685</v>
      </c>
      <c r="E939">
        <v>91770</v>
      </c>
      <c r="F939">
        <v>99129.999999999985</v>
      </c>
      <c r="G939">
        <v>106489.99999999999</v>
      </c>
      <c r="H939">
        <v>113849.99999999999</v>
      </c>
      <c r="I939">
        <v>121209.99999999999</v>
      </c>
    </row>
    <row r="940" spans="1:9" x14ac:dyDescent="0.3">
      <c r="A940" s="108" t="s">
        <v>1409</v>
      </c>
      <c r="B940">
        <v>66355</v>
      </c>
      <c r="C940">
        <v>75900</v>
      </c>
      <c r="D940">
        <v>85330</v>
      </c>
      <c r="E940">
        <v>94759.999999999985</v>
      </c>
      <c r="F940">
        <v>102349.99999999999</v>
      </c>
      <c r="G940">
        <v>109939.99999999999</v>
      </c>
      <c r="H940">
        <v>117529.99999999999</v>
      </c>
      <c r="I940">
        <v>125119.99999999999</v>
      </c>
    </row>
    <row r="941" spans="1:9" x14ac:dyDescent="0.3">
      <c r="A941" s="108" t="s">
        <v>1410</v>
      </c>
      <c r="B941">
        <v>66585</v>
      </c>
      <c r="C941">
        <v>76130</v>
      </c>
      <c r="D941">
        <v>85675</v>
      </c>
      <c r="E941">
        <v>95104.999999999985</v>
      </c>
      <c r="F941">
        <v>102809.99999999999</v>
      </c>
      <c r="G941">
        <v>110399.99999999999</v>
      </c>
      <c r="H941">
        <v>117989.99999999999</v>
      </c>
      <c r="I941">
        <v>125579.99999999999</v>
      </c>
    </row>
    <row r="942" spans="1:9" x14ac:dyDescent="0.3">
      <c r="A942" s="108" t="s">
        <v>1411</v>
      </c>
      <c r="B942">
        <v>70840</v>
      </c>
      <c r="C942">
        <v>80960</v>
      </c>
      <c r="D942">
        <v>91080</v>
      </c>
      <c r="E942">
        <v>101199.99999999999</v>
      </c>
      <c r="F942">
        <v>109364.99999999999</v>
      </c>
      <c r="G942">
        <v>117414.99999999999</v>
      </c>
      <c r="H942">
        <v>125579.99999999999</v>
      </c>
      <c r="I942">
        <v>133630</v>
      </c>
    </row>
    <row r="943" spans="1:9" x14ac:dyDescent="0.3">
      <c r="A943" s="108" t="s">
        <v>98</v>
      </c>
      <c r="B943">
        <v>58649.999999999993</v>
      </c>
      <c r="C943">
        <v>67045</v>
      </c>
      <c r="D943">
        <v>75440</v>
      </c>
      <c r="E943">
        <v>83720</v>
      </c>
      <c r="F943">
        <v>90505</v>
      </c>
      <c r="G943">
        <v>97174.999999999985</v>
      </c>
      <c r="H943">
        <v>103844.99999999999</v>
      </c>
      <c r="I943">
        <v>110514.99999999999</v>
      </c>
    </row>
    <row r="944" spans="1:9" x14ac:dyDescent="0.3">
      <c r="A944" s="108" t="s">
        <v>665</v>
      </c>
      <c r="B944">
        <v>59109.999999999993</v>
      </c>
      <c r="C944">
        <v>67620</v>
      </c>
      <c r="D944">
        <v>76015</v>
      </c>
      <c r="E944">
        <v>84410</v>
      </c>
      <c r="F944">
        <v>91195</v>
      </c>
      <c r="G944">
        <v>97979.999999999985</v>
      </c>
      <c r="H944">
        <v>104764.99999999999</v>
      </c>
      <c r="I944">
        <v>111434.99999999999</v>
      </c>
    </row>
    <row r="945" spans="1:11" x14ac:dyDescent="0.3">
      <c r="A945" s="108" t="s">
        <v>668</v>
      </c>
      <c r="B945">
        <v>58649.999999999993</v>
      </c>
      <c r="C945">
        <v>67045</v>
      </c>
      <c r="D945">
        <v>75440</v>
      </c>
      <c r="E945">
        <v>83720</v>
      </c>
      <c r="F945">
        <v>90505</v>
      </c>
      <c r="G945">
        <v>97174.999999999985</v>
      </c>
      <c r="H945">
        <v>103844.99999999999</v>
      </c>
      <c r="I945">
        <v>110514.99999999999</v>
      </c>
    </row>
    <row r="946" spans="1:11" x14ac:dyDescent="0.3">
      <c r="A946" s="108" t="s">
        <v>1412</v>
      </c>
      <c r="B946">
        <v>58649.999999999993</v>
      </c>
      <c r="C946">
        <v>67045</v>
      </c>
      <c r="D946">
        <v>75440</v>
      </c>
      <c r="E946">
        <v>83720</v>
      </c>
      <c r="F946">
        <v>90505</v>
      </c>
      <c r="G946">
        <v>97174.999999999985</v>
      </c>
      <c r="H946">
        <v>103844.99999999999</v>
      </c>
      <c r="I946">
        <v>110514.99999999999</v>
      </c>
    </row>
    <row r="947" spans="1:11" x14ac:dyDescent="0.3">
      <c r="A947" s="108" t="s">
        <v>1413</v>
      </c>
      <c r="B947">
        <v>77970</v>
      </c>
      <c r="C947">
        <v>89125</v>
      </c>
      <c r="D947">
        <v>100279.99999999999</v>
      </c>
      <c r="E947">
        <v>111319.99999999999</v>
      </c>
      <c r="F947">
        <v>120289.99999999999</v>
      </c>
      <c r="G947">
        <v>129144.99999999999</v>
      </c>
      <c r="H947">
        <v>138115</v>
      </c>
      <c r="I947">
        <v>146970</v>
      </c>
    </row>
    <row r="948" spans="1:11" x14ac:dyDescent="0.3">
      <c r="A948" s="108" t="s">
        <v>261</v>
      </c>
      <c r="B948">
        <v>48874.999999999993</v>
      </c>
      <c r="C948">
        <v>55889.999999999993</v>
      </c>
      <c r="D948">
        <v>62904.999999999993</v>
      </c>
      <c r="E948">
        <v>69805</v>
      </c>
      <c r="F948">
        <v>75440</v>
      </c>
      <c r="G948">
        <v>81075</v>
      </c>
      <c r="H948">
        <v>86595</v>
      </c>
      <c r="I948">
        <v>92230</v>
      </c>
      <c r="K948" s="106" t="s">
        <v>1840</v>
      </c>
    </row>
    <row r="949" spans="1:11" x14ac:dyDescent="0.3">
      <c r="A949" s="108" t="s">
        <v>106</v>
      </c>
      <c r="B949">
        <v>49679.999999999993</v>
      </c>
      <c r="C949">
        <v>56809.999999999993</v>
      </c>
      <c r="D949">
        <v>63939.999999999993</v>
      </c>
      <c r="E949">
        <v>70955</v>
      </c>
      <c r="F949">
        <v>76705</v>
      </c>
      <c r="G949">
        <v>82340</v>
      </c>
      <c r="H949">
        <v>88090</v>
      </c>
      <c r="I949">
        <v>93725</v>
      </c>
    </row>
    <row r="950" spans="1:11" x14ac:dyDescent="0.3">
      <c r="A950" s="108" t="s">
        <v>262</v>
      </c>
      <c r="B950">
        <v>60604.999999999993</v>
      </c>
      <c r="C950">
        <v>69230</v>
      </c>
      <c r="D950">
        <v>77855</v>
      </c>
      <c r="E950">
        <v>86480</v>
      </c>
      <c r="F950">
        <v>93495</v>
      </c>
      <c r="G950">
        <v>100394.99999999999</v>
      </c>
      <c r="H950">
        <v>107294.99999999999</v>
      </c>
      <c r="I950">
        <v>114194.99999999999</v>
      </c>
    </row>
    <row r="951" spans="1:11" x14ac:dyDescent="0.3">
      <c r="A951" s="108" t="s">
        <v>263</v>
      </c>
      <c r="B951">
        <v>51059.999999999993</v>
      </c>
      <c r="C951">
        <v>58304.999999999993</v>
      </c>
      <c r="D951">
        <v>65550</v>
      </c>
      <c r="E951">
        <v>72795</v>
      </c>
      <c r="F951">
        <v>78660</v>
      </c>
      <c r="G951">
        <v>84525</v>
      </c>
      <c r="H951">
        <v>90275</v>
      </c>
      <c r="I951">
        <v>96139.999999999985</v>
      </c>
    </row>
    <row r="952" spans="1:11" x14ac:dyDescent="0.3">
      <c r="A952" s="108" t="s">
        <v>264</v>
      </c>
      <c r="B952">
        <v>48874.999999999993</v>
      </c>
      <c r="C952">
        <v>55889.999999999993</v>
      </c>
      <c r="D952">
        <v>62904.999999999993</v>
      </c>
      <c r="E952">
        <v>69805</v>
      </c>
      <c r="F952">
        <v>75440</v>
      </c>
      <c r="G952">
        <v>81075</v>
      </c>
      <c r="H952">
        <v>86595</v>
      </c>
      <c r="I952">
        <v>92230</v>
      </c>
    </row>
    <row r="953" spans="1:11" x14ac:dyDescent="0.3">
      <c r="A953" s="108" t="s">
        <v>265</v>
      </c>
      <c r="B953">
        <v>48874.999999999993</v>
      </c>
      <c r="C953">
        <v>55889.999999999993</v>
      </c>
      <c r="D953">
        <v>62904.999999999993</v>
      </c>
      <c r="E953">
        <v>69805</v>
      </c>
      <c r="F953">
        <v>75440</v>
      </c>
      <c r="G953">
        <v>81075</v>
      </c>
      <c r="H953">
        <v>86595</v>
      </c>
      <c r="I953">
        <v>92230</v>
      </c>
    </row>
    <row r="954" spans="1:11" x14ac:dyDescent="0.3">
      <c r="A954" s="108" t="s">
        <v>266</v>
      </c>
      <c r="B954">
        <v>48874.999999999993</v>
      </c>
      <c r="C954">
        <v>55889.999999999993</v>
      </c>
      <c r="D954">
        <v>62904.999999999993</v>
      </c>
      <c r="E954">
        <v>69805</v>
      </c>
      <c r="F954">
        <v>75440</v>
      </c>
      <c r="G954">
        <v>81075</v>
      </c>
      <c r="H954">
        <v>86595</v>
      </c>
      <c r="I954">
        <v>92230</v>
      </c>
    </row>
    <row r="955" spans="1:11" x14ac:dyDescent="0.3">
      <c r="A955" s="108" t="s">
        <v>11</v>
      </c>
      <c r="B955">
        <v>76935</v>
      </c>
      <c r="C955">
        <v>87860</v>
      </c>
      <c r="D955">
        <v>98899.999999999985</v>
      </c>
      <c r="E955">
        <v>109824.99999999999</v>
      </c>
      <c r="F955">
        <v>118679.99999999999</v>
      </c>
      <c r="G955">
        <v>127419.99999999999</v>
      </c>
      <c r="H955">
        <v>136275</v>
      </c>
      <c r="I955">
        <v>145015</v>
      </c>
    </row>
    <row r="956" spans="1:11" x14ac:dyDescent="0.3">
      <c r="A956" s="108" t="s">
        <v>267</v>
      </c>
      <c r="B956">
        <v>67965</v>
      </c>
      <c r="C956">
        <v>77740</v>
      </c>
      <c r="D956">
        <v>87400</v>
      </c>
      <c r="E956">
        <v>97059.999999999985</v>
      </c>
      <c r="F956">
        <v>104879.99999999999</v>
      </c>
      <c r="G956">
        <v>112699.99999999999</v>
      </c>
      <c r="H956">
        <v>120404.99999999999</v>
      </c>
      <c r="I956">
        <v>128224.99999999999</v>
      </c>
    </row>
    <row r="957" spans="1:11" x14ac:dyDescent="0.3">
      <c r="A957" s="108" t="s">
        <v>268</v>
      </c>
      <c r="B957">
        <v>52669.999999999993</v>
      </c>
      <c r="C957">
        <v>60259.999999999993</v>
      </c>
      <c r="D957">
        <v>67735</v>
      </c>
      <c r="E957">
        <v>75210</v>
      </c>
      <c r="F957">
        <v>81305</v>
      </c>
      <c r="G957">
        <v>87285</v>
      </c>
      <c r="H957">
        <v>93265</v>
      </c>
      <c r="I957">
        <v>99359.999999999985</v>
      </c>
    </row>
    <row r="958" spans="1:11" x14ac:dyDescent="0.3">
      <c r="A958" s="108" t="s">
        <v>269</v>
      </c>
      <c r="B958">
        <v>51289.999999999993</v>
      </c>
      <c r="C958">
        <v>58534.999999999993</v>
      </c>
      <c r="D958">
        <v>65895</v>
      </c>
      <c r="E958">
        <v>73140</v>
      </c>
      <c r="F958">
        <v>79005</v>
      </c>
      <c r="G958">
        <v>84870</v>
      </c>
      <c r="H958">
        <v>90735</v>
      </c>
      <c r="I958">
        <v>96599.999999999985</v>
      </c>
    </row>
    <row r="959" spans="1:11" x14ac:dyDescent="0.3">
      <c r="A959" s="108" t="s">
        <v>270</v>
      </c>
      <c r="B959">
        <v>76935</v>
      </c>
      <c r="C959">
        <v>87860</v>
      </c>
      <c r="D959">
        <v>98899.999999999985</v>
      </c>
      <c r="E959">
        <v>109824.99999999999</v>
      </c>
      <c r="F959">
        <v>118679.99999999999</v>
      </c>
      <c r="G959">
        <v>127419.99999999999</v>
      </c>
      <c r="H959">
        <v>136275</v>
      </c>
      <c r="I959">
        <v>145015</v>
      </c>
    </row>
    <row r="960" spans="1:11" x14ac:dyDescent="0.3">
      <c r="A960" s="108" t="s">
        <v>271</v>
      </c>
      <c r="B960">
        <v>48874.999999999993</v>
      </c>
      <c r="C960">
        <v>55889.999999999993</v>
      </c>
      <c r="D960">
        <v>62904.999999999993</v>
      </c>
      <c r="E960">
        <v>69805</v>
      </c>
      <c r="F960">
        <v>75440</v>
      </c>
      <c r="G960">
        <v>81075</v>
      </c>
      <c r="H960">
        <v>86595</v>
      </c>
      <c r="I960">
        <v>92230</v>
      </c>
    </row>
    <row r="961" spans="1:11" x14ac:dyDescent="0.3">
      <c r="A961" s="108" t="s">
        <v>272</v>
      </c>
      <c r="B961">
        <v>56349.999999999993</v>
      </c>
      <c r="C961">
        <v>64399.999999999993</v>
      </c>
      <c r="D961">
        <v>72450</v>
      </c>
      <c r="E961">
        <v>80500</v>
      </c>
      <c r="F961">
        <v>86940</v>
      </c>
      <c r="G961">
        <v>93380</v>
      </c>
      <c r="H961">
        <v>99819.999999999985</v>
      </c>
      <c r="I961">
        <v>106259.99999999999</v>
      </c>
    </row>
    <row r="962" spans="1:11" x14ac:dyDescent="0.3">
      <c r="A962" s="108" t="s">
        <v>273</v>
      </c>
      <c r="B962">
        <v>68195</v>
      </c>
      <c r="C962">
        <v>77970</v>
      </c>
      <c r="D962">
        <v>87745</v>
      </c>
      <c r="E962">
        <v>97404.999999999985</v>
      </c>
      <c r="F962">
        <v>105224.99999999999</v>
      </c>
      <c r="G962">
        <v>113044.99999999999</v>
      </c>
      <c r="H962">
        <v>120864.99999999999</v>
      </c>
      <c r="I962">
        <v>128684.99999999999</v>
      </c>
    </row>
    <row r="963" spans="1:11" x14ac:dyDescent="0.3">
      <c r="A963" s="108" t="s">
        <v>274</v>
      </c>
      <c r="B963">
        <v>49679.999999999993</v>
      </c>
      <c r="C963">
        <v>56809.999999999993</v>
      </c>
      <c r="D963">
        <v>63939.999999999993</v>
      </c>
      <c r="E963">
        <v>70955</v>
      </c>
      <c r="F963">
        <v>76705</v>
      </c>
      <c r="G963">
        <v>82340</v>
      </c>
      <c r="H963">
        <v>88090</v>
      </c>
      <c r="I963">
        <v>93725</v>
      </c>
    </row>
    <row r="964" spans="1:11" x14ac:dyDescent="0.3">
      <c r="A964" s="108" t="s">
        <v>275</v>
      </c>
      <c r="B964">
        <v>53589.999999999993</v>
      </c>
      <c r="C964">
        <v>61179.999999999993</v>
      </c>
      <c r="D964">
        <v>68885</v>
      </c>
      <c r="E964">
        <v>76475</v>
      </c>
      <c r="F964">
        <v>82685</v>
      </c>
      <c r="G964">
        <v>88780</v>
      </c>
      <c r="H964">
        <v>94874.999999999985</v>
      </c>
      <c r="I964">
        <v>100969.99999999999</v>
      </c>
    </row>
    <row r="965" spans="1:11" x14ac:dyDescent="0.3">
      <c r="A965" s="108" t="s">
        <v>276</v>
      </c>
      <c r="B965">
        <v>52324.999999999993</v>
      </c>
      <c r="C965">
        <v>59799.999999999993</v>
      </c>
      <c r="D965">
        <v>67275</v>
      </c>
      <c r="E965">
        <v>74750</v>
      </c>
      <c r="F965">
        <v>80730</v>
      </c>
      <c r="G965">
        <v>86710</v>
      </c>
      <c r="H965">
        <v>92690</v>
      </c>
      <c r="I965">
        <v>98669.999999999985</v>
      </c>
    </row>
    <row r="966" spans="1:11" x14ac:dyDescent="0.3">
      <c r="A966" s="108" t="s">
        <v>277</v>
      </c>
      <c r="B966">
        <v>76935</v>
      </c>
      <c r="C966">
        <v>87860</v>
      </c>
      <c r="D966">
        <v>98899.999999999985</v>
      </c>
      <c r="E966">
        <v>109824.99999999999</v>
      </c>
      <c r="F966">
        <v>118679.99999999999</v>
      </c>
      <c r="G966">
        <v>127419.99999999999</v>
      </c>
      <c r="H966">
        <v>136275</v>
      </c>
      <c r="I966">
        <v>145015</v>
      </c>
    </row>
    <row r="967" spans="1:11" x14ac:dyDescent="0.3">
      <c r="A967" s="108" t="s">
        <v>278</v>
      </c>
      <c r="B967">
        <v>51289.999999999993</v>
      </c>
      <c r="C967">
        <v>58649.999999999993</v>
      </c>
      <c r="D967">
        <v>66010</v>
      </c>
      <c r="E967">
        <v>73255</v>
      </c>
      <c r="F967">
        <v>79120</v>
      </c>
      <c r="G967">
        <v>84985</v>
      </c>
      <c r="H967">
        <v>90850</v>
      </c>
      <c r="I967">
        <v>96714.999999999985</v>
      </c>
    </row>
    <row r="968" spans="1:11" x14ac:dyDescent="0.3">
      <c r="A968" s="108" t="s">
        <v>15</v>
      </c>
      <c r="B968">
        <v>48874.999999999993</v>
      </c>
      <c r="C968">
        <v>55889.999999999993</v>
      </c>
      <c r="D968">
        <v>62904.999999999993</v>
      </c>
      <c r="E968">
        <v>69805</v>
      </c>
      <c r="F968">
        <v>75440</v>
      </c>
      <c r="G968">
        <v>81075</v>
      </c>
      <c r="H968">
        <v>86595</v>
      </c>
      <c r="I968">
        <v>92230</v>
      </c>
    </row>
    <row r="969" spans="1:11" x14ac:dyDescent="0.3">
      <c r="A969" s="108" t="s">
        <v>279</v>
      </c>
      <c r="B969">
        <v>48874.999999999993</v>
      </c>
      <c r="C969">
        <v>55889.999999999993</v>
      </c>
      <c r="D969">
        <v>62904.999999999993</v>
      </c>
      <c r="E969">
        <v>69805</v>
      </c>
      <c r="F969">
        <v>75440</v>
      </c>
      <c r="G969">
        <v>81075</v>
      </c>
      <c r="H969">
        <v>86595</v>
      </c>
      <c r="I969">
        <v>92230</v>
      </c>
    </row>
    <row r="970" spans="1:11" x14ac:dyDescent="0.3">
      <c r="A970" s="108" t="s">
        <v>280</v>
      </c>
      <c r="B970">
        <v>48874.999999999993</v>
      </c>
      <c r="C970">
        <v>55889.999999999993</v>
      </c>
      <c r="D970">
        <v>62904.999999999993</v>
      </c>
      <c r="E970">
        <v>69805</v>
      </c>
      <c r="F970">
        <v>75440</v>
      </c>
      <c r="G970">
        <v>81075</v>
      </c>
      <c r="H970">
        <v>86595</v>
      </c>
      <c r="I970">
        <v>92230</v>
      </c>
    </row>
    <row r="971" spans="1:11" x14ac:dyDescent="0.3">
      <c r="A971" s="108" t="s">
        <v>18</v>
      </c>
      <c r="B971">
        <v>56809.999999999993</v>
      </c>
      <c r="C971">
        <v>64859.999999999993</v>
      </c>
      <c r="D971">
        <v>73025</v>
      </c>
      <c r="E971">
        <v>81075</v>
      </c>
      <c r="F971">
        <v>87630</v>
      </c>
      <c r="G971">
        <v>94070</v>
      </c>
      <c r="H971">
        <v>100624.99999999999</v>
      </c>
      <c r="I971">
        <v>107064.99999999999</v>
      </c>
      <c r="K971" s="101"/>
    </row>
    <row r="972" spans="1:11" x14ac:dyDescent="0.3">
      <c r="A972" s="108" t="s">
        <v>19</v>
      </c>
      <c r="B972">
        <v>67965</v>
      </c>
      <c r="C972">
        <v>77740</v>
      </c>
      <c r="D972">
        <v>87400</v>
      </c>
      <c r="E972">
        <v>97059.999999999985</v>
      </c>
      <c r="F972">
        <v>104879.99999999999</v>
      </c>
      <c r="G972">
        <v>112699.99999999999</v>
      </c>
      <c r="H972">
        <v>120404.99999999999</v>
      </c>
      <c r="I972">
        <v>128224.99999999999</v>
      </c>
    </row>
    <row r="973" spans="1:11" x14ac:dyDescent="0.3">
      <c r="A973" s="108" t="s">
        <v>20</v>
      </c>
      <c r="B973">
        <v>48874.999999999993</v>
      </c>
      <c r="C973">
        <v>55889.999999999993</v>
      </c>
      <c r="D973">
        <v>62904.999999999993</v>
      </c>
      <c r="E973">
        <v>69805</v>
      </c>
      <c r="F973">
        <v>75440</v>
      </c>
      <c r="G973">
        <v>81075</v>
      </c>
      <c r="H973">
        <v>86595</v>
      </c>
      <c r="I973">
        <v>92230</v>
      </c>
    </row>
    <row r="974" spans="1:11" x14ac:dyDescent="0.3">
      <c r="A974" s="108" t="s">
        <v>21</v>
      </c>
      <c r="B974">
        <v>48874.999999999993</v>
      </c>
      <c r="C974">
        <v>55889.999999999993</v>
      </c>
      <c r="D974">
        <v>62904.999999999993</v>
      </c>
      <c r="E974">
        <v>69805</v>
      </c>
      <c r="F974">
        <v>75440</v>
      </c>
      <c r="G974">
        <v>81075</v>
      </c>
      <c r="H974">
        <v>86595</v>
      </c>
      <c r="I974">
        <v>92230</v>
      </c>
    </row>
    <row r="975" spans="1:11" x14ac:dyDescent="0.3">
      <c r="A975" s="108" t="s">
        <v>281</v>
      </c>
      <c r="B975">
        <v>53129.999999999993</v>
      </c>
      <c r="C975">
        <v>60719.999999999993</v>
      </c>
      <c r="D975">
        <v>68310</v>
      </c>
      <c r="E975">
        <v>75785</v>
      </c>
      <c r="F975">
        <v>81880</v>
      </c>
      <c r="G975">
        <v>87975</v>
      </c>
      <c r="H975">
        <v>94070</v>
      </c>
      <c r="I975">
        <v>100049.99999999999</v>
      </c>
    </row>
    <row r="976" spans="1:11" x14ac:dyDescent="0.3">
      <c r="A976" s="108" t="s">
        <v>25</v>
      </c>
      <c r="B976">
        <v>48874.999999999993</v>
      </c>
      <c r="C976">
        <v>55889.999999999993</v>
      </c>
      <c r="D976">
        <v>62904.999999999993</v>
      </c>
      <c r="E976">
        <v>69805</v>
      </c>
      <c r="F976">
        <v>75440</v>
      </c>
      <c r="G976">
        <v>81075</v>
      </c>
      <c r="H976">
        <v>86595</v>
      </c>
      <c r="I976">
        <v>92230</v>
      </c>
    </row>
    <row r="977" spans="1:9" x14ac:dyDescent="0.3">
      <c r="A977" s="108" t="s">
        <v>109</v>
      </c>
      <c r="B977">
        <v>57959.999999999993</v>
      </c>
      <c r="C977">
        <v>66240</v>
      </c>
      <c r="D977">
        <v>74520</v>
      </c>
      <c r="E977">
        <v>82800</v>
      </c>
      <c r="F977">
        <v>89470</v>
      </c>
      <c r="G977">
        <v>96139.999999999985</v>
      </c>
      <c r="H977">
        <v>102694.99999999999</v>
      </c>
      <c r="I977">
        <v>109364.99999999999</v>
      </c>
    </row>
    <row r="978" spans="1:9" x14ac:dyDescent="0.3">
      <c r="A978" s="108" t="s">
        <v>282</v>
      </c>
      <c r="B978">
        <v>59109.999999999993</v>
      </c>
      <c r="C978">
        <v>67620</v>
      </c>
      <c r="D978">
        <v>76015</v>
      </c>
      <c r="E978">
        <v>84410</v>
      </c>
      <c r="F978">
        <v>91195</v>
      </c>
      <c r="G978">
        <v>97979.999999999985</v>
      </c>
      <c r="H978">
        <v>104764.99999999999</v>
      </c>
      <c r="I978">
        <v>111434.99999999999</v>
      </c>
    </row>
    <row r="979" spans="1:9" x14ac:dyDescent="0.3">
      <c r="A979" s="108" t="s">
        <v>283</v>
      </c>
      <c r="B979">
        <v>48874.999999999993</v>
      </c>
      <c r="C979">
        <v>55889.999999999993</v>
      </c>
      <c r="D979">
        <v>62904.999999999993</v>
      </c>
      <c r="E979">
        <v>69805</v>
      </c>
      <c r="F979">
        <v>75440</v>
      </c>
      <c r="G979">
        <v>81075</v>
      </c>
      <c r="H979">
        <v>86595</v>
      </c>
      <c r="I979">
        <v>92230</v>
      </c>
    </row>
    <row r="980" spans="1:9" x14ac:dyDescent="0.3">
      <c r="A980" s="108" t="s">
        <v>284</v>
      </c>
      <c r="B980">
        <v>48874.999999999993</v>
      </c>
      <c r="C980">
        <v>55889.999999999993</v>
      </c>
      <c r="D980">
        <v>62904.999999999993</v>
      </c>
      <c r="E980">
        <v>69805</v>
      </c>
      <c r="F980">
        <v>75440</v>
      </c>
      <c r="G980">
        <v>81075</v>
      </c>
      <c r="H980">
        <v>86595</v>
      </c>
      <c r="I980">
        <v>92230</v>
      </c>
    </row>
    <row r="981" spans="1:9" x14ac:dyDescent="0.3">
      <c r="A981" s="108" t="s">
        <v>30</v>
      </c>
      <c r="B981">
        <v>67965</v>
      </c>
      <c r="C981">
        <v>77740</v>
      </c>
      <c r="D981">
        <v>87400</v>
      </c>
      <c r="E981">
        <v>97059.999999999985</v>
      </c>
      <c r="F981">
        <v>104879.99999999999</v>
      </c>
      <c r="G981">
        <v>112699.99999999999</v>
      </c>
      <c r="H981">
        <v>120404.99999999999</v>
      </c>
      <c r="I981">
        <v>128224.99999999999</v>
      </c>
    </row>
    <row r="982" spans="1:9" x14ac:dyDescent="0.3">
      <c r="A982" s="108" t="s">
        <v>285</v>
      </c>
      <c r="B982">
        <v>48874.999999999993</v>
      </c>
      <c r="C982">
        <v>55889.999999999993</v>
      </c>
      <c r="D982">
        <v>62904.999999999993</v>
      </c>
      <c r="E982">
        <v>69805</v>
      </c>
      <c r="F982">
        <v>75440</v>
      </c>
      <c r="G982">
        <v>81075</v>
      </c>
      <c r="H982">
        <v>86595</v>
      </c>
      <c r="I982">
        <v>92230</v>
      </c>
    </row>
    <row r="983" spans="1:9" x14ac:dyDescent="0.3">
      <c r="A983" s="108" t="s">
        <v>115</v>
      </c>
      <c r="B983">
        <v>48874.999999999993</v>
      </c>
      <c r="C983">
        <v>55889.999999999993</v>
      </c>
      <c r="D983">
        <v>62904.999999999993</v>
      </c>
      <c r="E983">
        <v>69805</v>
      </c>
      <c r="F983">
        <v>75440</v>
      </c>
      <c r="G983">
        <v>81075</v>
      </c>
      <c r="H983">
        <v>86595</v>
      </c>
      <c r="I983">
        <v>92230</v>
      </c>
    </row>
    <row r="984" spans="1:9" x14ac:dyDescent="0.3">
      <c r="A984" s="108" t="s">
        <v>32</v>
      </c>
      <c r="B984">
        <v>63824.999999999993</v>
      </c>
      <c r="C984">
        <v>72910</v>
      </c>
      <c r="D984">
        <v>81995</v>
      </c>
      <c r="E984">
        <v>91080</v>
      </c>
      <c r="F984">
        <v>98439.999999999985</v>
      </c>
      <c r="G984">
        <v>105684.99999999999</v>
      </c>
      <c r="H984">
        <v>113044.99999999999</v>
      </c>
      <c r="I984">
        <v>120289.99999999999</v>
      </c>
    </row>
    <row r="985" spans="1:9" x14ac:dyDescent="0.3">
      <c r="A985" s="108" t="s">
        <v>33</v>
      </c>
      <c r="B985">
        <v>48874.999999999993</v>
      </c>
      <c r="C985">
        <v>55889.999999999993</v>
      </c>
      <c r="D985">
        <v>62904.999999999993</v>
      </c>
      <c r="E985">
        <v>69805</v>
      </c>
      <c r="F985">
        <v>75440</v>
      </c>
      <c r="G985">
        <v>81075</v>
      </c>
      <c r="H985">
        <v>86595</v>
      </c>
      <c r="I985">
        <v>92230</v>
      </c>
    </row>
    <row r="986" spans="1:9" x14ac:dyDescent="0.3">
      <c r="A986" s="108" t="s">
        <v>34</v>
      </c>
      <c r="B986">
        <v>76935</v>
      </c>
      <c r="C986">
        <v>87860</v>
      </c>
      <c r="D986">
        <v>98899.999999999985</v>
      </c>
      <c r="E986">
        <v>109824.99999999999</v>
      </c>
      <c r="F986">
        <v>118679.99999999999</v>
      </c>
      <c r="G986">
        <v>127419.99999999999</v>
      </c>
      <c r="H986">
        <v>136275</v>
      </c>
      <c r="I986">
        <v>145015</v>
      </c>
    </row>
    <row r="987" spans="1:9" x14ac:dyDescent="0.3">
      <c r="A987" s="108" t="s">
        <v>286</v>
      </c>
      <c r="B987">
        <v>57269.999999999993</v>
      </c>
      <c r="C987">
        <v>65434.999999999993</v>
      </c>
      <c r="D987">
        <v>73600</v>
      </c>
      <c r="E987">
        <v>81765</v>
      </c>
      <c r="F987">
        <v>88320</v>
      </c>
      <c r="G987">
        <v>94874.999999999985</v>
      </c>
      <c r="H987">
        <v>101429.99999999999</v>
      </c>
      <c r="I987">
        <v>107984.99999999999</v>
      </c>
    </row>
    <row r="988" spans="1:9" x14ac:dyDescent="0.3">
      <c r="A988" s="108" t="s">
        <v>118</v>
      </c>
      <c r="B988">
        <v>50484.999999999993</v>
      </c>
      <c r="C988">
        <v>57614.999999999993</v>
      </c>
      <c r="D988">
        <v>64859.999999999993</v>
      </c>
      <c r="E988">
        <v>71990</v>
      </c>
      <c r="F988">
        <v>77855</v>
      </c>
      <c r="G988">
        <v>83605</v>
      </c>
      <c r="H988">
        <v>89355</v>
      </c>
      <c r="I988">
        <v>95104.999999999985</v>
      </c>
    </row>
    <row r="989" spans="1:9" x14ac:dyDescent="0.3">
      <c r="A989" s="108" t="s">
        <v>287</v>
      </c>
      <c r="B989">
        <v>53129.999999999993</v>
      </c>
      <c r="C989">
        <v>60719.999999999993</v>
      </c>
      <c r="D989">
        <v>68310</v>
      </c>
      <c r="E989">
        <v>75900</v>
      </c>
      <c r="F989">
        <v>81995</v>
      </c>
      <c r="G989">
        <v>88090</v>
      </c>
      <c r="H989">
        <v>94185</v>
      </c>
      <c r="I989">
        <v>100279.99999999999</v>
      </c>
    </row>
    <row r="990" spans="1:9" x14ac:dyDescent="0.3">
      <c r="A990" s="108" t="s">
        <v>288</v>
      </c>
      <c r="B990">
        <v>48874.999999999993</v>
      </c>
      <c r="C990">
        <v>55889.999999999993</v>
      </c>
      <c r="D990">
        <v>62904.999999999993</v>
      </c>
      <c r="E990">
        <v>69805</v>
      </c>
      <c r="F990">
        <v>75440</v>
      </c>
      <c r="G990">
        <v>81075</v>
      </c>
      <c r="H990">
        <v>86595</v>
      </c>
      <c r="I990">
        <v>92230</v>
      </c>
    </row>
    <row r="991" spans="1:9" x14ac:dyDescent="0.3">
      <c r="A991" s="108" t="s">
        <v>289</v>
      </c>
      <c r="B991">
        <v>48874.999999999993</v>
      </c>
      <c r="C991">
        <v>55889.999999999993</v>
      </c>
      <c r="D991">
        <v>62904.999999999993</v>
      </c>
      <c r="E991">
        <v>69805</v>
      </c>
      <c r="F991">
        <v>75440</v>
      </c>
      <c r="G991">
        <v>81075</v>
      </c>
      <c r="H991">
        <v>86595</v>
      </c>
      <c r="I991">
        <v>92230</v>
      </c>
    </row>
    <row r="992" spans="1:9" x14ac:dyDescent="0.3">
      <c r="A992" s="108" t="s">
        <v>290</v>
      </c>
      <c r="B992">
        <v>52669.999999999993</v>
      </c>
      <c r="C992">
        <v>60259.999999999993</v>
      </c>
      <c r="D992">
        <v>67735</v>
      </c>
      <c r="E992">
        <v>75210</v>
      </c>
      <c r="F992">
        <v>81305</v>
      </c>
      <c r="G992">
        <v>87285</v>
      </c>
      <c r="H992">
        <v>93265</v>
      </c>
      <c r="I992">
        <v>99359.999999999985</v>
      </c>
    </row>
    <row r="993" spans="1:11" x14ac:dyDescent="0.3">
      <c r="A993" s="108" t="s">
        <v>37</v>
      </c>
      <c r="B993">
        <v>57959.999999999993</v>
      </c>
      <c r="C993">
        <v>66240</v>
      </c>
      <c r="D993">
        <v>74520</v>
      </c>
      <c r="E993">
        <v>82800</v>
      </c>
      <c r="F993">
        <v>89470</v>
      </c>
      <c r="G993">
        <v>96139.999999999985</v>
      </c>
      <c r="H993">
        <v>102694.99999999999</v>
      </c>
      <c r="I993">
        <v>109364.99999999999</v>
      </c>
    </row>
    <row r="994" spans="1:11" x14ac:dyDescent="0.3">
      <c r="A994" s="108" t="s">
        <v>38</v>
      </c>
      <c r="B994">
        <v>58764.999999999993</v>
      </c>
      <c r="C994">
        <v>67160</v>
      </c>
      <c r="D994">
        <v>75555</v>
      </c>
      <c r="E994">
        <v>83835</v>
      </c>
      <c r="F994">
        <v>90620</v>
      </c>
      <c r="G994">
        <v>97289.999999999985</v>
      </c>
      <c r="H994">
        <v>103959.99999999999</v>
      </c>
      <c r="I994">
        <v>110744.99999999999</v>
      </c>
    </row>
    <row r="995" spans="1:11" x14ac:dyDescent="0.3">
      <c r="A995" s="108" t="s">
        <v>291</v>
      </c>
      <c r="B995">
        <v>48874.999999999993</v>
      </c>
      <c r="C995">
        <v>55889.999999999993</v>
      </c>
      <c r="D995">
        <v>62904.999999999993</v>
      </c>
      <c r="E995">
        <v>69805</v>
      </c>
      <c r="F995">
        <v>75440</v>
      </c>
      <c r="G995">
        <v>81075</v>
      </c>
      <c r="H995">
        <v>86595</v>
      </c>
      <c r="I995">
        <v>92230</v>
      </c>
    </row>
    <row r="996" spans="1:11" x14ac:dyDescent="0.3">
      <c r="A996" s="108" t="s">
        <v>119</v>
      </c>
      <c r="B996">
        <v>57154.999999999993</v>
      </c>
      <c r="C996">
        <v>65319.999999999993</v>
      </c>
      <c r="D996">
        <v>73485</v>
      </c>
      <c r="E996">
        <v>81535</v>
      </c>
      <c r="F996">
        <v>88090</v>
      </c>
      <c r="G996">
        <v>94644.999999999985</v>
      </c>
      <c r="H996">
        <v>101199.99999999999</v>
      </c>
      <c r="I996">
        <v>107639.99999999999</v>
      </c>
    </row>
    <row r="997" spans="1:11" x14ac:dyDescent="0.3">
      <c r="A997" s="108" t="s">
        <v>292</v>
      </c>
      <c r="B997">
        <v>48874.999999999993</v>
      </c>
      <c r="C997">
        <v>55889.999999999993</v>
      </c>
      <c r="D997">
        <v>62904.999999999993</v>
      </c>
      <c r="E997">
        <v>69805</v>
      </c>
      <c r="F997">
        <v>75440</v>
      </c>
      <c r="G997">
        <v>81075</v>
      </c>
      <c r="H997">
        <v>86595</v>
      </c>
      <c r="I997">
        <v>92230</v>
      </c>
    </row>
    <row r="998" spans="1:11" x14ac:dyDescent="0.3">
      <c r="A998" s="108" t="s">
        <v>39</v>
      </c>
      <c r="B998">
        <v>67390</v>
      </c>
      <c r="C998">
        <v>77050</v>
      </c>
      <c r="D998">
        <v>86710</v>
      </c>
      <c r="E998">
        <v>96254.999999999985</v>
      </c>
      <c r="F998">
        <v>103959.99999999999</v>
      </c>
      <c r="G998">
        <v>111664.99999999999</v>
      </c>
      <c r="H998">
        <v>119369.99999999999</v>
      </c>
      <c r="I998">
        <v>127074.99999999999</v>
      </c>
    </row>
    <row r="999" spans="1:11" x14ac:dyDescent="0.3">
      <c r="A999" s="108" t="s">
        <v>40</v>
      </c>
      <c r="B999">
        <v>68195</v>
      </c>
      <c r="C999">
        <v>77970</v>
      </c>
      <c r="D999">
        <v>87745</v>
      </c>
      <c r="E999">
        <v>97404.999999999985</v>
      </c>
      <c r="F999">
        <v>105224.99999999999</v>
      </c>
      <c r="G999">
        <v>113044.99999999999</v>
      </c>
      <c r="H999">
        <v>120864.99999999999</v>
      </c>
      <c r="I999">
        <v>128684.99999999999</v>
      </c>
    </row>
    <row r="1000" spans="1:11" x14ac:dyDescent="0.3">
      <c r="A1000" s="108" t="s">
        <v>293</v>
      </c>
      <c r="B1000">
        <v>50484.999999999993</v>
      </c>
      <c r="C1000">
        <v>57614.999999999993</v>
      </c>
      <c r="D1000">
        <v>64859.999999999993</v>
      </c>
      <c r="E1000">
        <v>71990</v>
      </c>
      <c r="F1000">
        <v>77855</v>
      </c>
      <c r="G1000">
        <v>83605</v>
      </c>
      <c r="H1000">
        <v>89355</v>
      </c>
      <c r="I1000">
        <v>95104.999999999985</v>
      </c>
      <c r="K1000" s="101"/>
    </row>
    <row r="1001" spans="1:11" x14ac:dyDescent="0.3">
      <c r="A1001" s="108" t="s">
        <v>294</v>
      </c>
      <c r="B1001">
        <v>52439.999999999993</v>
      </c>
      <c r="C1001">
        <v>59914.999999999993</v>
      </c>
      <c r="D1001">
        <v>67390</v>
      </c>
      <c r="E1001">
        <v>74865</v>
      </c>
      <c r="F1001">
        <v>80960</v>
      </c>
      <c r="G1001">
        <v>86940</v>
      </c>
      <c r="H1001">
        <v>92920</v>
      </c>
      <c r="I1001">
        <v>98899.999999999985</v>
      </c>
    </row>
    <row r="1002" spans="1:11" x14ac:dyDescent="0.3">
      <c r="A1002" s="108" t="s">
        <v>42</v>
      </c>
      <c r="B1002">
        <v>48874.999999999993</v>
      </c>
      <c r="C1002">
        <v>55889.999999999993</v>
      </c>
      <c r="D1002">
        <v>62904.999999999993</v>
      </c>
      <c r="E1002">
        <v>69805</v>
      </c>
      <c r="F1002">
        <v>75440</v>
      </c>
      <c r="G1002">
        <v>81075</v>
      </c>
      <c r="H1002">
        <v>86595</v>
      </c>
      <c r="I1002">
        <v>92230</v>
      </c>
    </row>
    <row r="1003" spans="1:11" x14ac:dyDescent="0.3">
      <c r="A1003" s="108" t="s">
        <v>44</v>
      </c>
      <c r="B1003">
        <v>68195</v>
      </c>
      <c r="C1003">
        <v>77970</v>
      </c>
      <c r="D1003">
        <v>87745</v>
      </c>
      <c r="E1003">
        <v>97404.999999999985</v>
      </c>
      <c r="F1003">
        <v>105224.99999999999</v>
      </c>
      <c r="G1003">
        <v>113044.99999999999</v>
      </c>
      <c r="H1003">
        <v>120864.99999999999</v>
      </c>
      <c r="I1003">
        <v>128684.99999999999</v>
      </c>
    </row>
    <row r="1004" spans="1:11" x14ac:dyDescent="0.3">
      <c r="A1004" s="108" t="s">
        <v>295</v>
      </c>
      <c r="B1004">
        <v>67965</v>
      </c>
      <c r="C1004">
        <v>77740</v>
      </c>
      <c r="D1004">
        <v>87400</v>
      </c>
      <c r="E1004">
        <v>97059.999999999985</v>
      </c>
      <c r="F1004">
        <v>104879.99999999999</v>
      </c>
      <c r="G1004">
        <v>112699.99999999999</v>
      </c>
      <c r="H1004">
        <v>120404.99999999999</v>
      </c>
      <c r="I1004">
        <v>128224.99999999999</v>
      </c>
    </row>
    <row r="1005" spans="1:11" x14ac:dyDescent="0.3">
      <c r="A1005" s="108" t="s">
        <v>47</v>
      </c>
      <c r="B1005">
        <v>48874.999999999993</v>
      </c>
      <c r="C1005">
        <v>55889.999999999993</v>
      </c>
      <c r="D1005">
        <v>62904.999999999993</v>
      </c>
      <c r="E1005">
        <v>69805</v>
      </c>
      <c r="F1005">
        <v>75440</v>
      </c>
      <c r="G1005">
        <v>81075</v>
      </c>
      <c r="H1005">
        <v>86595</v>
      </c>
      <c r="I1005">
        <v>92230</v>
      </c>
    </row>
    <row r="1006" spans="1:11" x14ac:dyDescent="0.3">
      <c r="A1006" s="108" t="s">
        <v>296</v>
      </c>
      <c r="B1006">
        <v>76935</v>
      </c>
      <c r="C1006">
        <v>87860</v>
      </c>
      <c r="D1006">
        <v>98899.999999999985</v>
      </c>
      <c r="E1006">
        <v>109824.99999999999</v>
      </c>
      <c r="F1006">
        <v>118679.99999999999</v>
      </c>
      <c r="G1006">
        <v>127419.99999999999</v>
      </c>
      <c r="H1006">
        <v>136275</v>
      </c>
      <c r="I1006">
        <v>145015</v>
      </c>
    </row>
    <row r="1007" spans="1:11" x14ac:dyDescent="0.3">
      <c r="A1007" s="108" t="s">
        <v>297</v>
      </c>
      <c r="B1007">
        <v>48874.999999999993</v>
      </c>
      <c r="C1007">
        <v>55889.999999999993</v>
      </c>
      <c r="D1007">
        <v>62904.999999999993</v>
      </c>
      <c r="E1007">
        <v>69805</v>
      </c>
      <c r="F1007">
        <v>75440</v>
      </c>
      <c r="G1007">
        <v>81075</v>
      </c>
      <c r="H1007">
        <v>86595</v>
      </c>
      <c r="I1007">
        <v>92230</v>
      </c>
    </row>
    <row r="1008" spans="1:11" x14ac:dyDescent="0.3">
      <c r="A1008" s="108" t="s">
        <v>51</v>
      </c>
      <c r="B1008">
        <v>48874.999999999993</v>
      </c>
      <c r="C1008">
        <v>55889.999999999993</v>
      </c>
      <c r="D1008">
        <v>62904.999999999993</v>
      </c>
      <c r="E1008">
        <v>69805</v>
      </c>
      <c r="F1008">
        <v>75440</v>
      </c>
      <c r="G1008">
        <v>81075</v>
      </c>
      <c r="H1008">
        <v>86595</v>
      </c>
      <c r="I1008">
        <v>92230</v>
      </c>
    </row>
    <row r="1009" spans="1:9" x14ac:dyDescent="0.3">
      <c r="A1009" s="108" t="s">
        <v>298</v>
      </c>
      <c r="B1009">
        <v>58764.999999999993</v>
      </c>
      <c r="C1009">
        <v>67160</v>
      </c>
      <c r="D1009">
        <v>75555</v>
      </c>
      <c r="E1009">
        <v>83835</v>
      </c>
      <c r="F1009">
        <v>90620</v>
      </c>
      <c r="G1009">
        <v>97289.999999999985</v>
      </c>
      <c r="H1009">
        <v>103959.99999999999</v>
      </c>
      <c r="I1009">
        <v>110744.99999999999</v>
      </c>
    </row>
    <row r="1010" spans="1:9" x14ac:dyDescent="0.3">
      <c r="A1010" s="108" t="s">
        <v>299</v>
      </c>
      <c r="B1010">
        <v>48874.999999999993</v>
      </c>
      <c r="C1010">
        <v>55889.999999999993</v>
      </c>
      <c r="D1010">
        <v>62904.999999999993</v>
      </c>
      <c r="E1010">
        <v>69805</v>
      </c>
      <c r="F1010">
        <v>75440</v>
      </c>
      <c r="G1010">
        <v>81075</v>
      </c>
      <c r="H1010">
        <v>86595</v>
      </c>
      <c r="I1010">
        <v>92230</v>
      </c>
    </row>
    <row r="1011" spans="1:9" x14ac:dyDescent="0.3">
      <c r="A1011" s="108" t="s">
        <v>54</v>
      </c>
      <c r="B1011">
        <v>48874.999999999993</v>
      </c>
      <c r="C1011">
        <v>55889.999999999993</v>
      </c>
      <c r="D1011">
        <v>62904.999999999993</v>
      </c>
      <c r="E1011">
        <v>69805</v>
      </c>
      <c r="F1011">
        <v>75440</v>
      </c>
      <c r="G1011">
        <v>81075</v>
      </c>
      <c r="H1011">
        <v>86595</v>
      </c>
      <c r="I1011">
        <v>92230</v>
      </c>
    </row>
    <row r="1012" spans="1:9" x14ac:dyDescent="0.3">
      <c r="A1012" s="108" t="s">
        <v>55</v>
      </c>
      <c r="B1012">
        <v>48874.999999999993</v>
      </c>
      <c r="C1012">
        <v>55889.999999999993</v>
      </c>
      <c r="D1012">
        <v>62904.999999999993</v>
      </c>
      <c r="E1012">
        <v>69805</v>
      </c>
      <c r="F1012">
        <v>75440</v>
      </c>
      <c r="G1012">
        <v>81075</v>
      </c>
      <c r="H1012">
        <v>86595</v>
      </c>
      <c r="I1012">
        <v>92230</v>
      </c>
    </row>
    <row r="1013" spans="1:9" x14ac:dyDescent="0.3">
      <c r="A1013" s="108" t="s">
        <v>300</v>
      </c>
      <c r="B1013">
        <v>48874.999999999993</v>
      </c>
      <c r="C1013">
        <v>55889.999999999993</v>
      </c>
      <c r="D1013">
        <v>62904.999999999993</v>
      </c>
      <c r="E1013">
        <v>69805</v>
      </c>
      <c r="F1013">
        <v>75440</v>
      </c>
      <c r="G1013">
        <v>81075</v>
      </c>
      <c r="H1013">
        <v>86595</v>
      </c>
      <c r="I1013">
        <v>92230</v>
      </c>
    </row>
    <row r="1014" spans="1:9" x14ac:dyDescent="0.3">
      <c r="A1014" s="108" t="s">
        <v>301</v>
      </c>
      <c r="B1014">
        <v>48874.999999999993</v>
      </c>
      <c r="C1014">
        <v>55889.999999999993</v>
      </c>
      <c r="D1014">
        <v>62904.999999999993</v>
      </c>
      <c r="E1014">
        <v>69805</v>
      </c>
      <c r="F1014">
        <v>75440</v>
      </c>
      <c r="G1014">
        <v>81075</v>
      </c>
      <c r="H1014">
        <v>86595</v>
      </c>
      <c r="I1014">
        <v>92230</v>
      </c>
    </row>
    <row r="1015" spans="1:9" x14ac:dyDescent="0.3">
      <c r="A1015" s="108" t="s">
        <v>302</v>
      </c>
      <c r="B1015">
        <v>48874.999999999993</v>
      </c>
      <c r="C1015">
        <v>55889.999999999993</v>
      </c>
      <c r="D1015">
        <v>62904.999999999993</v>
      </c>
      <c r="E1015">
        <v>69805</v>
      </c>
      <c r="F1015">
        <v>75440</v>
      </c>
      <c r="G1015">
        <v>81075</v>
      </c>
      <c r="H1015">
        <v>86595</v>
      </c>
      <c r="I1015">
        <v>92230</v>
      </c>
    </row>
    <row r="1016" spans="1:9" x14ac:dyDescent="0.3">
      <c r="A1016" s="108" t="s">
        <v>303</v>
      </c>
      <c r="B1016">
        <v>48874.999999999993</v>
      </c>
      <c r="C1016">
        <v>55889.999999999993</v>
      </c>
      <c r="D1016">
        <v>62904.999999999993</v>
      </c>
      <c r="E1016">
        <v>69805</v>
      </c>
      <c r="F1016">
        <v>75440</v>
      </c>
      <c r="G1016">
        <v>81075</v>
      </c>
      <c r="H1016">
        <v>86595</v>
      </c>
      <c r="I1016">
        <v>92230</v>
      </c>
    </row>
    <row r="1017" spans="1:9" x14ac:dyDescent="0.3">
      <c r="A1017" s="108" t="s">
        <v>56</v>
      </c>
      <c r="B1017">
        <v>52209.999999999993</v>
      </c>
      <c r="C1017">
        <v>59684.999999999993</v>
      </c>
      <c r="D1017">
        <v>67160</v>
      </c>
      <c r="E1017">
        <v>74520</v>
      </c>
      <c r="F1017">
        <v>80500</v>
      </c>
      <c r="G1017">
        <v>86480</v>
      </c>
      <c r="H1017">
        <v>92460</v>
      </c>
      <c r="I1017">
        <v>98439.999999999985</v>
      </c>
    </row>
    <row r="1018" spans="1:9" x14ac:dyDescent="0.3">
      <c r="A1018" s="108" t="s">
        <v>57</v>
      </c>
      <c r="B1018">
        <v>51289.999999999993</v>
      </c>
      <c r="C1018">
        <v>58534.999999999993</v>
      </c>
      <c r="D1018">
        <v>65895</v>
      </c>
      <c r="E1018">
        <v>73140</v>
      </c>
      <c r="F1018">
        <v>79005</v>
      </c>
      <c r="G1018">
        <v>84870</v>
      </c>
      <c r="H1018">
        <v>90735</v>
      </c>
      <c r="I1018">
        <v>96599.999999999985</v>
      </c>
    </row>
    <row r="1019" spans="1:9" x14ac:dyDescent="0.3">
      <c r="A1019" s="108" t="s">
        <v>304</v>
      </c>
      <c r="B1019">
        <v>56694.999999999993</v>
      </c>
      <c r="C1019">
        <v>64744.999999999993</v>
      </c>
      <c r="D1019">
        <v>72795</v>
      </c>
      <c r="E1019">
        <v>80845</v>
      </c>
      <c r="F1019">
        <v>87400</v>
      </c>
      <c r="G1019">
        <v>93840</v>
      </c>
      <c r="H1019">
        <v>100279.99999999999</v>
      </c>
      <c r="I1019">
        <v>106719.99999999999</v>
      </c>
    </row>
    <row r="1020" spans="1:9" x14ac:dyDescent="0.3">
      <c r="A1020" s="108" t="s">
        <v>306</v>
      </c>
      <c r="B1020">
        <v>57269.999999999993</v>
      </c>
      <c r="C1020">
        <v>65434.999999999993</v>
      </c>
      <c r="D1020">
        <v>73600</v>
      </c>
      <c r="E1020">
        <v>81765</v>
      </c>
      <c r="F1020">
        <v>88320</v>
      </c>
      <c r="G1020">
        <v>94874.999999999985</v>
      </c>
      <c r="H1020">
        <v>101429.99999999999</v>
      </c>
      <c r="I1020">
        <v>107984.99999999999</v>
      </c>
    </row>
    <row r="1021" spans="1:9" x14ac:dyDescent="0.3">
      <c r="A1021" s="108" t="s">
        <v>307</v>
      </c>
      <c r="B1021">
        <v>48874.999999999993</v>
      </c>
      <c r="C1021">
        <v>55889.999999999993</v>
      </c>
      <c r="D1021">
        <v>62904.999999999993</v>
      </c>
      <c r="E1021">
        <v>69805</v>
      </c>
      <c r="F1021">
        <v>75440</v>
      </c>
      <c r="G1021">
        <v>81075</v>
      </c>
      <c r="H1021">
        <v>86595</v>
      </c>
      <c r="I1021">
        <v>92230</v>
      </c>
    </row>
    <row r="1022" spans="1:9" x14ac:dyDescent="0.3">
      <c r="A1022" s="108" t="s">
        <v>67</v>
      </c>
      <c r="B1022">
        <v>57959.999999999993</v>
      </c>
      <c r="C1022">
        <v>66240</v>
      </c>
      <c r="D1022">
        <v>74520</v>
      </c>
      <c r="E1022">
        <v>82800</v>
      </c>
      <c r="F1022">
        <v>89470</v>
      </c>
      <c r="G1022">
        <v>96139.999999999985</v>
      </c>
      <c r="H1022">
        <v>102694.99999999999</v>
      </c>
      <c r="I1022">
        <v>109364.99999999999</v>
      </c>
    </row>
    <row r="1023" spans="1:9" x14ac:dyDescent="0.3">
      <c r="A1023" s="108" t="s">
        <v>60</v>
      </c>
      <c r="B1023">
        <v>60144.999999999993</v>
      </c>
      <c r="C1023">
        <v>68770</v>
      </c>
      <c r="D1023">
        <v>77395</v>
      </c>
      <c r="E1023">
        <v>85905</v>
      </c>
      <c r="F1023">
        <v>92805</v>
      </c>
      <c r="G1023">
        <v>99704.999999999985</v>
      </c>
      <c r="H1023">
        <v>106604.99999999999</v>
      </c>
      <c r="I1023">
        <v>113504.99999999999</v>
      </c>
    </row>
    <row r="1024" spans="1:9" x14ac:dyDescent="0.3">
      <c r="A1024" s="108" t="s">
        <v>305</v>
      </c>
      <c r="B1024">
        <v>48874.999999999993</v>
      </c>
      <c r="C1024">
        <v>55889.999999999993</v>
      </c>
      <c r="D1024">
        <v>62904.999999999993</v>
      </c>
      <c r="E1024">
        <v>69805</v>
      </c>
      <c r="F1024">
        <v>75440</v>
      </c>
      <c r="G1024">
        <v>81075</v>
      </c>
      <c r="H1024">
        <v>86595</v>
      </c>
      <c r="I1024">
        <v>92230</v>
      </c>
    </row>
    <row r="1025" spans="1:9" x14ac:dyDescent="0.3">
      <c r="A1025" s="108" t="s">
        <v>61</v>
      </c>
      <c r="B1025">
        <v>51289.999999999993</v>
      </c>
      <c r="C1025">
        <v>58534.999999999993</v>
      </c>
      <c r="D1025">
        <v>65895</v>
      </c>
      <c r="E1025">
        <v>73140</v>
      </c>
      <c r="F1025">
        <v>79005</v>
      </c>
      <c r="G1025">
        <v>84870</v>
      </c>
      <c r="H1025">
        <v>90735</v>
      </c>
      <c r="I1025">
        <v>96599.999999999985</v>
      </c>
    </row>
    <row r="1026" spans="1:9" x14ac:dyDescent="0.3">
      <c r="A1026" s="108" t="s">
        <v>62</v>
      </c>
      <c r="B1026">
        <v>61524.999999999993</v>
      </c>
      <c r="C1026">
        <v>70265</v>
      </c>
      <c r="D1026">
        <v>79005</v>
      </c>
      <c r="E1026">
        <v>87745</v>
      </c>
      <c r="F1026">
        <v>94874.999999999985</v>
      </c>
      <c r="G1026">
        <v>101889.99999999999</v>
      </c>
      <c r="H1026">
        <v>108904.99999999999</v>
      </c>
      <c r="I1026">
        <v>115919.99999999999</v>
      </c>
    </row>
    <row r="1027" spans="1:9" x14ac:dyDescent="0.3">
      <c r="A1027" s="108" t="s">
        <v>126</v>
      </c>
      <c r="B1027">
        <v>48874.999999999993</v>
      </c>
      <c r="C1027">
        <v>55889.999999999993</v>
      </c>
      <c r="D1027">
        <v>62904.999999999993</v>
      </c>
      <c r="E1027">
        <v>69805</v>
      </c>
      <c r="F1027">
        <v>75440</v>
      </c>
      <c r="G1027">
        <v>81075</v>
      </c>
      <c r="H1027">
        <v>86595</v>
      </c>
      <c r="I1027">
        <v>92230</v>
      </c>
    </row>
    <row r="1028" spans="1:9" x14ac:dyDescent="0.3">
      <c r="A1028" s="108" t="s">
        <v>63</v>
      </c>
      <c r="B1028">
        <v>54509.999999999993</v>
      </c>
      <c r="C1028">
        <v>62214.999999999993</v>
      </c>
      <c r="D1028">
        <v>70035</v>
      </c>
      <c r="E1028">
        <v>77740</v>
      </c>
      <c r="F1028">
        <v>84065</v>
      </c>
      <c r="G1028">
        <v>90275</v>
      </c>
      <c r="H1028">
        <v>96484.999999999985</v>
      </c>
      <c r="I1028">
        <v>102694.99999999999</v>
      </c>
    </row>
    <row r="1029" spans="1:9" x14ac:dyDescent="0.3">
      <c r="A1029" s="108" t="s">
        <v>308</v>
      </c>
      <c r="B1029">
        <v>62444.999999999993</v>
      </c>
      <c r="C1029">
        <v>71300</v>
      </c>
      <c r="D1029">
        <v>80270</v>
      </c>
      <c r="E1029">
        <v>89125</v>
      </c>
      <c r="F1029">
        <v>96254.999999999985</v>
      </c>
      <c r="G1029">
        <v>103384.99999999999</v>
      </c>
      <c r="H1029">
        <v>110514.99999999999</v>
      </c>
      <c r="I1029">
        <v>117644.99999999999</v>
      </c>
    </row>
    <row r="1030" spans="1:9" x14ac:dyDescent="0.3">
      <c r="A1030" s="108" t="s">
        <v>309</v>
      </c>
      <c r="B1030">
        <v>48874.999999999993</v>
      </c>
      <c r="C1030">
        <v>55889.999999999993</v>
      </c>
      <c r="D1030">
        <v>62904.999999999993</v>
      </c>
      <c r="E1030">
        <v>69805</v>
      </c>
      <c r="F1030">
        <v>75440</v>
      </c>
      <c r="G1030">
        <v>81075</v>
      </c>
      <c r="H1030">
        <v>86595</v>
      </c>
      <c r="I1030">
        <v>92230</v>
      </c>
    </row>
    <row r="1031" spans="1:9" x14ac:dyDescent="0.3">
      <c r="A1031" s="108" t="s">
        <v>69</v>
      </c>
      <c r="B1031">
        <v>59109.999999999993</v>
      </c>
      <c r="C1031">
        <v>67620</v>
      </c>
      <c r="D1031">
        <v>76015</v>
      </c>
      <c r="E1031">
        <v>84410</v>
      </c>
      <c r="F1031">
        <v>91195</v>
      </c>
      <c r="G1031">
        <v>97979.999999999985</v>
      </c>
      <c r="H1031">
        <v>104764.99999999999</v>
      </c>
      <c r="I1031">
        <v>111434.99999999999</v>
      </c>
    </row>
    <row r="1032" spans="1:9" x14ac:dyDescent="0.3">
      <c r="A1032" s="108" t="s">
        <v>310</v>
      </c>
      <c r="B1032">
        <v>48874.999999999993</v>
      </c>
      <c r="C1032">
        <v>55889.999999999993</v>
      </c>
      <c r="D1032">
        <v>62904.999999999993</v>
      </c>
      <c r="E1032">
        <v>69805</v>
      </c>
      <c r="F1032">
        <v>75440</v>
      </c>
      <c r="G1032">
        <v>81075</v>
      </c>
      <c r="H1032">
        <v>86595</v>
      </c>
      <c r="I1032">
        <v>92230</v>
      </c>
    </row>
    <row r="1033" spans="1:9" x14ac:dyDescent="0.3">
      <c r="A1033" s="108" t="s">
        <v>70</v>
      </c>
      <c r="B1033">
        <v>48874.999999999993</v>
      </c>
      <c r="C1033">
        <v>55889.999999999993</v>
      </c>
      <c r="D1033">
        <v>62904.999999999993</v>
      </c>
      <c r="E1033">
        <v>69805</v>
      </c>
      <c r="F1033">
        <v>75440</v>
      </c>
      <c r="G1033">
        <v>81075</v>
      </c>
      <c r="H1033">
        <v>86595</v>
      </c>
      <c r="I1033">
        <v>92230</v>
      </c>
    </row>
    <row r="1034" spans="1:9" x14ac:dyDescent="0.3">
      <c r="A1034" s="108" t="s">
        <v>71</v>
      </c>
      <c r="B1034">
        <v>49564.999999999993</v>
      </c>
      <c r="C1034">
        <v>56579.999999999993</v>
      </c>
      <c r="D1034">
        <v>63709.999999999993</v>
      </c>
      <c r="E1034">
        <v>70725</v>
      </c>
      <c r="F1034">
        <v>76475</v>
      </c>
      <c r="G1034">
        <v>82110</v>
      </c>
      <c r="H1034">
        <v>87745</v>
      </c>
      <c r="I1034">
        <v>93380</v>
      </c>
    </row>
    <row r="1035" spans="1:9" x14ac:dyDescent="0.3">
      <c r="A1035" s="108" t="s">
        <v>72</v>
      </c>
      <c r="B1035">
        <v>48874.999999999993</v>
      </c>
      <c r="C1035">
        <v>55889.999999999993</v>
      </c>
      <c r="D1035">
        <v>62904.999999999993</v>
      </c>
      <c r="E1035">
        <v>69805</v>
      </c>
      <c r="F1035">
        <v>75440</v>
      </c>
      <c r="G1035">
        <v>81075</v>
      </c>
      <c r="H1035">
        <v>86595</v>
      </c>
      <c r="I1035">
        <v>92230</v>
      </c>
    </row>
    <row r="1036" spans="1:9" x14ac:dyDescent="0.3">
      <c r="A1036" s="108" t="s">
        <v>311</v>
      </c>
      <c r="B1036">
        <v>49909.999999999993</v>
      </c>
      <c r="C1036">
        <v>57039.999999999993</v>
      </c>
      <c r="D1036">
        <v>64169.999999999993</v>
      </c>
      <c r="E1036">
        <v>71185</v>
      </c>
      <c r="F1036">
        <v>76935</v>
      </c>
      <c r="G1036">
        <v>82685</v>
      </c>
      <c r="H1036">
        <v>88320</v>
      </c>
      <c r="I1036">
        <v>94070</v>
      </c>
    </row>
    <row r="1037" spans="1:9" x14ac:dyDescent="0.3">
      <c r="A1037" s="108" t="s">
        <v>312</v>
      </c>
      <c r="B1037">
        <v>64744.999999999993</v>
      </c>
      <c r="C1037">
        <v>74060</v>
      </c>
      <c r="D1037">
        <v>83260</v>
      </c>
      <c r="E1037">
        <v>92460</v>
      </c>
      <c r="F1037">
        <v>99934.999999999985</v>
      </c>
      <c r="G1037">
        <v>107294.99999999999</v>
      </c>
      <c r="H1037">
        <v>114654.99999999999</v>
      </c>
      <c r="I1037">
        <v>122129.99999999999</v>
      </c>
    </row>
    <row r="1038" spans="1:9" x14ac:dyDescent="0.3">
      <c r="A1038" s="108" t="s">
        <v>313</v>
      </c>
      <c r="B1038">
        <v>49679.999999999993</v>
      </c>
      <c r="C1038">
        <v>56809.999999999993</v>
      </c>
      <c r="D1038">
        <v>63939.999999999993</v>
      </c>
      <c r="E1038">
        <v>70955</v>
      </c>
      <c r="F1038">
        <v>76705</v>
      </c>
      <c r="G1038">
        <v>82340</v>
      </c>
      <c r="H1038">
        <v>88090</v>
      </c>
      <c r="I1038">
        <v>93725</v>
      </c>
    </row>
    <row r="1039" spans="1:9" x14ac:dyDescent="0.3">
      <c r="A1039" s="108" t="s">
        <v>130</v>
      </c>
      <c r="B1039">
        <v>48874.999999999993</v>
      </c>
      <c r="C1039">
        <v>55889.999999999993</v>
      </c>
      <c r="D1039">
        <v>62904.999999999993</v>
      </c>
      <c r="E1039">
        <v>69805</v>
      </c>
      <c r="F1039">
        <v>75440</v>
      </c>
      <c r="G1039">
        <v>81075</v>
      </c>
      <c r="H1039">
        <v>86595</v>
      </c>
      <c r="I1039">
        <v>92230</v>
      </c>
    </row>
    <row r="1040" spans="1:9" x14ac:dyDescent="0.3">
      <c r="A1040" s="108" t="s">
        <v>314</v>
      </c>
      <c r="B1040">
        <v>68195</v>
      </c>
      <c r="C1040">
        <v>77970</v>
      </c>
      <c r="D1040">
        <v>87745</v>
      </c>
      <c r="E1040">
        <v>97404.999999999985</v>
      </c>
      <c r="F1040">
        <v>105224.99999999999</v>
      </c>
      <c r="G1040">
        <v>113044.99999999999</v>
      </c>
      <c r="H1040">
        <v>120864.99999999999</v>
      </c>
      <c r="I1040">
        <v>128684.99999999999</v>
      </c>
    </row>
    <row r="1041" spans="1:9" x14ac:dyDescent="0.3">
      <c r="A1041" s="108" t="s">
        <v>132</v>
      </c>
      <c r="B1041">
        <v>49909.999999999993</v>
      </c>
      <c r="C1041">
        <v>57039.999999999993</v>
      </c>
      <c r="D1041">
        <v>64169.999999999993</v>
      </c>
      <c r="E1041">
        <v>71185</v>
      </c>
      <c r="F1041">
        <v>76935</v>
      </c>
      <c r="G1041">
        <v>82685</v>
      </c>
      <c r="H1041">
        <v>88320</v>
      </c>
      <c r="I1041">
        <v>94070</v>
      </c>
    </row>
    <row r="1042" spans="1:9" x14ac:dyDescent="0.3">
      <c r="A1042" s="108" t="s">
        <v>315</v>
      </c>
      <c r="B1042">
        <v>48874.999999999993</v>
      </c>
      <c r="C1042">
        <v>55889.999999999993</v>
      </c>
      <c r="D1042">
        <v>62904.999999999993</v>
      </c>
      <c r="E1042">
        <v>69805</v>
      </c>
      <c r="F1042">
        <v>75440</v>
      </c>
      <c r="G1042">
        <v>81075</v>
      </c>
      <c r="H1042">
        <v>86595</v>
      </c>
      <c r="I1042">
        <v>92230</v>
      </c>
    </row>
    <row r="1043" spans="1:9" x14ac:dyDescent="0.3">
      <c r="A1043" s="108" t="s">
        <v>316</v>
      </c>
      <c r="B1043">
        <v>76935</v>
      </c>
      <c r="C1043">
        <v>87860</v>
      </c>
      <c r="D1043">
        <v>98899.999999999985</v>
      </c>
      <c r="E1043">
        <v>109824.99999999999</v>
      </c>
      <c r="F1043">
        <v>118679.99999999999</v>
      </c>
      <c r="G1043">
        <v>127419.99999999999</v>
      </c>
      <c r="H1043">
        <v>136275</v>
      </c>
      <c r="I1043">
        <v>145015</v>
      </c>
    </row>
    <row r="1044" spans="1:9" x14ac:dyDescent="0.3">
      <c r="A1044" s="108" t="s">
        <v>76</v>
      </c>
      <c r="B1044">
        <v>48874.999999999993</v>
      </c>
      <c r="C1044">
        <v>55889.999999999993</v>
      </c>
      <c r="D1044">
        <v>62904.999999999993</v>
      </c>
      <c r="E1044">
        <v>69805</v>
      </c>
      <c r="F1044">
        <v>75440</v>
      </c>
      <c r="G1044">
        <v>81075</v>
      </c>
      <c r="H1044">
        <v>86595</v>
      </c>
      <c r="I1044">
        <v>92230</v>
      </c>
    </row>
    <row r="1045" spans="1:9" x14ac:dyDescent="0.3">
      <c r="A1045" s="108" t="s">
        <v>78</v>
      </c>
      <c r="B1045">
        <v>48874.999999999993</v>
      </c>
      <c r="C1045">
        <v>55889.999999999993</v>
      </c>
      <c r="D1045">
        <v>62904.999999999993</v>
      </c>
      <c r="E1045">
        <v>69805</v>
      </c>
      <c r="F1045">
        <v>75440</v>
      </c>
      <c r="G1045">
        <v>81075</v>
      </c>
      <c r="H1045">
        <v>86595</v>
      </c>
      <c r="I1045">
        <v>92230</v>
      </c>
    </row>
    <row r="1046" spans="1:9" x14ac:dyDescent="0.3">
      <c r="A1046" s="108" t="s">
        <v>317</v>
      </c>
      <c r="B1046">
        <v>48874.999999999993</v>
      </c>
      <c r="C1046">
        <v>55889.999999999993</v>
      </c>
      <c r="D1046">
        <v>62904.999999999993</v>
      </c>
      <c r="E1046">
        <v>69805</v>
      </c>
      <c r="F1046">
        <v>75440</v>
      </c>
      <c r="G1046">
        <v>81075</v>
      </c>
      <c r="H1046">
        <v>86595</v>
      </c>
      <c r="I1046">
        <v>92230</v>
      </c>
    </row>
    <row r="1047" spans="1:9" x14ac:dyDescent="0.3">
      <c r="A1047" s="108" t="s">
        <v>80</v>
      </c>
      <c r="B1047">
        <v>48874.999999999993</v>
      </c>
      <c r="C1047">
        <v>55889.999999999993</v>
      </c>
      <c r="D1047">
        <v>62904.999999999993</v>
      </c>
      <c r="E1047">
        <v>69805</v>
      </c>
      <c r="F1047">
        <v>75440</v>
      </c>
      <c r="G1047">
        <v>81075</v>
      </c>
      <c r="H1047">
        <v>86595</v>
      </c>
      <c r="I1047">
        <v>92230</v>
      </c>
    </row>
    <row r="1048" spans="1:9" x14ac:dyDescent="0.3">
      <c r="A1048" s="108" t="s">
        <v>318</v>
      </c>
      <c r="B1048">
        <v>50369.999999999993</v>
      </c>
      <c r="C1048">
        <v>57499.999999999993</v>
      </c>
      <c r="D1048">
        <v>64744.999999999993</v>
      </c>
      <c r="E1048">
        <v>71875</v>
      </c>
      <c r="F1048">
        <v>77625</v>
      </c>
      <c r="G1048">
        <v>83375</v>
      </c>
      <c r="H1048">
        <v>89125</v>
      </c>
      <c r="I1048">
        <v>94874.999999999985</v>
      </c>
    </row>
    <row r="1049" spans="1:9" x14ac:dyDescent="0.3">
      <c r="A1049" s="108" t="s">
        <v>319</v>
      </c>
      <c r="B1049">
        <v>48874.999999999993</v>
      </c>
      <c r="C1049">
        <v>55889.999999999993</v>
      </c>
      <c r="D1049">
        <v>62904.999999999993</v>
      </c>
      <c r="E1049">
        <v>69805</v>
      </c>
      <c r="F1049">
        <v>75440</v>
      </c>
      <c r="G1049">
        <v>81075</v>
      </c>
      <c r="H1049">
        <v>86595</v>
      </c>
      <c r="I1049">
        <v>92230</v>
      </c>
    </row>
    <row r="1050" spans="1:9" x14ac:dyDescent="0.3">
      <c r="A1050" s="108" t="s">
        <v>320</v>
      </c>
      <c r="B1050">
        <v>48874.999999999993</v>
      </c>
      <c r="C1050">
        <v>55889.999999999993</v>
      </c>
      <c r="D1050">
        <v>62904.999999999993</v>
      </c>
      <c r="E1050">
        <v>69805</v>
      </c>
      <c r="F1050">
        <v>75440</v>
      </c>
      <c r="G1050">
        <v>81075</v>
      </c>
      <c r="H1050">
        <v>86595</v>
      </c>
      <c r="I1050">
        <v>92230</v>
      </c>
    </row>
    <row r="1051" spans="1:9" x14ac:dyDescent="0.3">
      <c r="A1051" s="108" t="s">
        <v>321</v>
      </c>
      <c r="B1051">
        <v>48874.999999999993</v>
      </c>
      <c r="C1051">
        <v>55889.999999999993</v>
      </c>
      <c r="D1051">
        <v>62904.999999999993</v>
      </c>
      <c r="E1051">
        <v>69805</v>
      </c>
      <c r="F1051">
        <v>75440</v>
      </c>
      <c r="G1051">
        <v>81075</v>
      </c>
      <c r="H1051">
        <v>86595</v>
      </c>
      <c r="I1051">
        <v>92230</v>
      </c>
    </row>
    <row r="1052" spans="1:9" x14ac:dyDescent="0.3">
      <c r="A1052" s="108" t="s">
        <v>88</v>
      </c>
      <c r="B1052">
        <v>67965</v>
      </c>
      <c r="C1052">
        <v>77740</v>
      </c>
      <c r="D1052">
        <v>87400</v>
      </c>
      <c r="E1052">
        <v>97059.999999999985</v>
      </c>
      <c r="F1052">
        <v>104879.99999999999</v>
      </c>
      <c r="G1052">
        <v>112699.99999999999</v>
      </c>
      <c r="H1052">
        <v>120404.99999999999</v>
      </c>
      <c r="I1052">
        <v>128224.99999999999</v>
      </c>
    </row>
    <row r="1053" spans="1:9" x14ac:dyDescent="0.3">
      <c r="A1053" s="108" t="s">
        <v>89</v>
      </c>
      <c r="B1053">
        <v>70610</v>
      </c>
      <c r="C1053">
        <v>80615</v>
      </c>
      <c r="D1053">
        <v>90735</v>
      </c>
      <c r="E1053">
        <v>100739.99999999999</v>
      </c>
      <c r="F1053">
        <v>108904.99999999999</v>
      </c>
      <c r="G1053">
        <v>116954.99999999999</v>
      </c>
      <c r="H1053">
        <v>125004.99999999999</v>
      </c>
      <c r="I1053">
        <v>133055</v>
      </c>
    </row>
    <row r="1054" spans="1:9" x14ac:dyDescent="0.3">
      <c r="A1054" s="108" t="s">
        <v>322</v>
      </c>
      <c r="B1054">
        <v>52669.999999999993</v>
      </c>
      <c r="C1054">
        <v>60144.999999999993</v>
      </c>
      <c r="D1054">
        <v>67620</v>
      </c>
      <c r="E1054">
        <v>75095</v>
      </c>
      <c r="F1054">
        <v>81190</v>
      </c>
      <c r="G1054">
        <v>87170</v>
      </c>
      <c r="H1054">
        <v>93150</v>
      </c>
      <c r="I1054">
        <v>99129.999999999985</v>
      </c>
    </row>
    <row r="1055" spans="1:9" x14ac:dyDescent="0.3">
      <c r="A1055" s="108" t="s">
        <v>138</v>
      </c>
      <c r="B1055">
        <v>68195</v>
      </c>
      <c r="C1055">
        <v>77970</v>
      </c>
      <c r="D1055">
        <v>87745</v>
      </c>
      <c r="E1055">
        <v>97404.999999999985</v>
      </c>
      <c r="F1055">
        <v>105224.99999999999</v>
      </c>
      <c r="G1055">
        <v>113044.99999999999</v>
      </c>
      <c r="H1055">
        <v>120864.99999999999</v>
      </c>
      <c r="I1055">
        <v>128684.99999999999</v>
      </c>
    </row>
    <row r="1056" spans="1:9" x14ac:dyDescent="0.3">
      <c r="A1056" s="108" t="s">
        <v>323</v>
      </c>
      <c r="B1056">
        <v>48874.999999999993</v>
      </c>
      <c r="C1056">
        <v>55889.999999999993</v>
      </c>
      <c r="D1056">
        <v>62904.999999999993</v>
      </c>
      <c r="E1056">
        <v>69805</v>
      </c>
      <c r="F1056">
        <v>75440</v>
      </c>
      <c r="G1056">
        <v>81075</v>
      </c>
      <c r="H1056">
        <v>86595</v>
      </c>
      <c r="I1056">
        <v>92230</v>
      </c>
    </row>
    <row r="1057" spans="1:11" x14ac:dyDescent="0.3">
      <c r="A1057" s="108" t="s">
        <v>324</v>
      </c>
      <c r="B1057">
        <v>48874.999999999993</v>
      </c>
      <c r="C1057">
        <v>55889.999999999993</v>
      </c>
      <c r="D1057">
        <v>62904.999999999993</v>
      </c>
      <c r="E1057">
        <v>69805</v>
      </c>
      <c r="F1057">
        <v>75440</v>
      </c>
      <c r="G1057">
        <v>81075</v>
      </c>
      <c r="H1057">
        <v>86595</v>
      </c>
      <c r="I1057">
        <v>92230</v>
      </c>
    </row>
    <row r="1058" spans="1:11" x14ac:dyDescent="0.3">
      <c r="A1058" s="108" t="s">
        <v>325</v>
      </c>
      <c r="B1058">
        <v>56809.999999999993</v>
      </c>
      <c r="C1058">
        <v>64859.999999999993</v>
      </c>
      <c r="D1058">
        <v>73025</v>
      </c>
      <c r="E1058">
        <v>81075</v>
      </c>
      <c r="F1058">
        <v>87630</v>
      </c>
      <c r="G1058">
        <v>94070</v>
      </c>
      <c r="H1058">
        <v>100624.99999999999</v>
      </c>
      <c r="I1058">
        <v>107064.99999999999</v>
      </c>
    </row>
    <row r="1059" spans="1:11" x14ac:dyDescent="0.3">
      <c r="A1059" s="108" t="s">
        <v>326</v>
      </c>
      <c r="B1059">
        <v>58879.999999999993</v>
      </c>
      <c r="C1059">
        <v>67275</v>
      </c>
      <c r="D1059">
        <v>75670</v>
      </c>
      <c r="E1059">
        <v>84065</v>
      </c>
      <c r="F1059">
        <v>90850</v>
      </c>
      <c r="G1059">
        <v>97519.999999999985</v>
      </c>
      <c r="H1059">
        <v>104304.99999999999</v>
      </c>
      <c r="I1059">
        <v>110974.99999999999</v>
      </c>
    </row>
    <row r="1060" spans="1:11" x14ac:dyDescent="0.3">
      <c r="A1060" s="108" t="s">
        <v>94</v>
      </c>
      <c r="B1060">
        <v>49679.999999999993</v>
      </c>
      <c r="C1060">
        <v>56809.999999999993</v>
      </c>
      <c r="D1060">
        <v>63939.999999999993</v>
      </c>
      <c r="E1060">
        <v>70955</v>
      </c>
      <c r="F1060">
        <v>76705</v>
      </c>
      <c r="G1060">
        <v>82340</v>
      </c>
      <c r="H1060">
        <v>88090</v>
      </c>
      <c r="I1060">
        <v>93725</v>
      </c>
    </row>
    <row r="1061" spans="1:11" x14ac:dyDescent="0.3">
      <c r="A1061" s="108" t="s">
        <v>97</v>
      </c>
      <c r="B1061">
        <v>59109.999999999993</v>
      </c>
      <c r="C1061">
        <v>67620</v>
      </c>
      <c r="D1061">
        <v>76015</v>
      </c>
      <c r="E1061">
        <v>84410</v>
      </c>
      <c r="F1061">
        <v>91195</v>
      </c>
      <c r="G1061">
        <v>97979.999999999985</v>
      </c>
      <c r="H1061">
        <v>104764.99999999999</v>
      </c>
      <c r="I1061">
        <v>111434.99999999999</v>
      </c>
    </row>
    <row r="1062" spans="1:11" x14ac:dyDescent="0.3">
      <c r="A1062" s="108" t="s">
        <v>98</v>
      </c>
      <c r="B1062">
        <v>57499.999999999993</v>
      </c>
      <c r="C1062">
        <v>65665</v>
      </c>
      <c r="D1062">
        <v>73830</v>
      </c>
      <c r="E1062">
        <v>81995</v>
      </c>
      <c r="F1062">
        <v>88665</v>
      </c>
      <c r="G1062">
        <v>95219.999999999985</v>
      </c>
      <c r="H1062">
        <v>101774.99999999999</v>
      </c>
      <c r="I1062">
        <v>108329.99999999999</v>
      </c>
    </row>
    <row r="1063" spans="1:11" x14ac:dyDescent="0.3">
      <c r="A1063" s="108" t="s">
        <v>99</v>
      </c>
      <c r="B1063">
        <v>48874.999999999993</v>
      </c>
      <c r="C1063">
        <v>55889.999999999993</v>
      </c>
      <c r="D1063">
        <v>62904.999999999993</v>
      </c>
      <c r="E1063">
        <v>69805</v>
      </c>
      <c r="F1063">
        <v>75440</v>
      </c>
      <c r="G1063">
        <v>81075</v>
      </c>
      <c r="H1063">
        <v>86595</v>
      </c>
      <c r="I1063">
        <v>92230</v>
      </c>
    </row>
    <row r="1064" spans="1:11" x14ac:dyDescent="0.3">
      <c r="A1064" s="108" t="s">
        <v>327</v>
      </c>
      <c r="B1064">
        <v>48989.999999999993</v>
      </c>
      <c r="C1064">
        <v>56004.999999999993</v>
      </c>
      <c r="D1064">
        <v>63019.999999999993</v>
      </c>
      <c r="E1064">
        <v>69920</v>
      </c>
      <c r="F1064">
        <v>75555</v>
      </c>
      <c r="G1064">
        <v>81190</v>
      </c>
      <c r="H1064">
        <v>86710</v>
      </c>
      <c r="I1064">
        <v>92345</v>
      </c>
    </row>
    <row r="1065" spans="1:11" x14ac:dyDescent="0.3">
      <c r="A1065" s="108" t="s">
        <v>151</v>
      </c>
      <c r="B1065">
        <v>48874.999999999993</v>
      </c>
      <c r="C1065">
        <v>55889.999999999993</v>
      </c>
      <c r="D1065">
        <v>62904.999999999993</v>
      </c>
      <c r="E1065">
        <v>69805</v>
      </c>
      <c r="F1065">
        <v>75440</v>
      </c>
      <c r="G1065">
        <v>81075</v>
      </c>
      <c r="H1065">
        <v>86595</v>
      </c>
      <c r="I1065">
        <v>92230</v>
      </c>
    </row>
    <row r="1066" spans="1:11" x14ac:dyDescent="0.3">
      <c r="A1066" s="108" t="s">
        <v>328</v>
      </c>
      <c r="B1066">
        <v>48874.999999999993</v>
      </c>
      <c r="C1066">
        <v>55889.999999999993</v>
      </c>
      <c r="D1066">
        <v>62904.999999999993</v>
      </c>
      <c r="E1066">
        <v>69805</v>
      </c>
      <c r="F1066">
        <v>75440</v>
      </c>
      <c r="G1066">
        <v>81075</v>
      </c>
      <c r="H1066">
        <v>86595</v>
      </c>
      <c r="I1066">
        <v>92230</v>
      </c>
    </row>
    <row r="1067" spans="1:11" x14ac:dyDescent="0.3">
      <c r="A1067" s="108" t="s">
        <v>105</v>
      </c>
      <c r="B1067">
        <v>67965</v>
      </c>
      <c r="C1067">
        <v>77740</v>
      </c>
      <c r="D1067">
        <v>87400</v>
      </c>
      <c r="E1067">
        <v>97059.999999999985</v>
      </c>
      <c r="F1067">
        <v>104879.99999999999</v>
      </c>
      <c r="G1067">
        <v>112699.99999999999</v>
      </c>
      <c r="H1067">
        <v>120404.99999999999</v>
      </c>
      <c r="I1067">
        <v>128224.99999999999</v>
      </c>
    </row>
    <row r="1068" spans="1:11" x14ac:dyDescent="0.3">
      <c r="A1068" s="108" t="s">
        <v>448</v>
      </c>
      <c r="B1068">
        <v>64859.999999999993</v>
      </c>
      <c r="C1068">
        <v>74060</v>
      </c>
      <c r="D1068">
        <v>83375</v>
      </c>
      <c r="E1068">
        <v>92575</v>
      </c>
      <c r="F1068">
        <v>100049.99999999999</v>
      </c>
      <c r="G1068">
        <v>107409.99999999999</v>
      </c>
      <c r="H1068">
        <v>114884.99999999999</v>
      </c>
      <c r="I1068">
        <v>122244.99999999999</v>
      </c>
      <c r="K1068" s="106" t="s">
        <v>1839</v>
      </c>
    </row>
    <row r="1069" spans="1:11" x14ac:dyDescent="0.3">
      <c r="A1069" s="108" t="s">
        <v>449</v>
      </c>
      <c r="B1069">
        <v>93495</v>
      </c>
      <c r="C1069">
        <v>106834.99999999999</v>
      </c>
      <c r="D1069">
        <v>120174.99999999999</v>
      </c>
      <c r="E1069">
        <v>133515</v>
      </c>
      <c r="F1069">
        <v>144210</v>
      </c>
      <c r="G1069">
        <v>154905</v>
      </c>
      <c r="H1069">
        <v>165600</v>
      </c>
      <c r="I1069">
        <v>176295</v>
      </c>
    </row>
    <row r="1070" spans="1:11" x14ac:dyDescent="0.3">
      <c r="A1070" s="108" t="s">
        <v>450</v>
      </c>
      <c r="B1070">
        <v>93495</v>
      </c>
      <c r="C1070">
        <v>106834.99999999999</v>
      </c>
      <c r="D1070">
        <v>120174.99999999999</v>
      </c>
      <c r="E1070">
        <v>133515</v>
      </c>
      <c r="F1070">
        <v>144210</v>
      </c>
      <c r="G1070">
        <v>154905</v>
      </c>
      <c r="H1070">
        <v>165600</v>
      </c>
      <c r="I1070">
        <v>176295</v>
      </c>
    </row>
    <row r="1071" spans="1:11" x14ac:dyDescent="0.3">
      <c r="A1071" s="108" t="s">
        <v>451</v>
      </c>
      <c r="B1071">
        <v>114654.99999999999</v>
      </c>
      <c r="C1071">
        <v>130984.99999999999</v>
      </c>
      <c r="D1071">
        <v>147315</v>
      </c>
      <c r="E1071">
        <v>163645</v>
      </c>
      <c r="F1071">
        <v>176755</v>
      </c>
      <c r="G1071">
        <v>189864.99999999997</v>
      </c>
      <c r="H1071">
        <v>202974.99999999997</v>
      </c>
      <c r="I1071">
        <v>216084.99999999997</v>
      </c>
    </row>
    <row r="1072" spans="1:11" x14ac:dyDescent="0.3">
      <c r="A1072" s="108" t="s">
        <v>452</v>
      </c>
      <c r="B1072">
        <v>64859.999999999993</v>
      </c>
      <c r="C1072">
        <v>74060</v>
      </c>
      <c r="D1072">
        <v>83375</v>
      </c>
      <c r="E1072">
        <v>92575</v>
      </c>
      <c r="F1072">
        <v>100049.99999999999</v>
      </c>
      <c r="G1072">
        <v>107409.99999999999</v>
      </c>
      <c r="H1072">
        <v>114884.99999999999</v>
      </c>
      <c r="I1072">
        <v>122244.99999999999</v>
      </c>
    </row>
    <row r="1073" spans="1:11" x14ac:dyDescent="0.3">
      <c r="A1073" s="108" t="s">
        <v>15</v>
      </c>
      <c r="B1073">
        <v>93495</v>
      </c>
      <c r="C1073">
        <v>106834.99999999999</v>
      </c>
      <c r="D1073">
        <v>120174.99999999999</v>
      </c>
      <c r="E1073">
        <v>133515</v>
      </c>
      <c r="F1073">
        <v>144210</v>
      </c>
      <c r="G1073">
        <v>154905</v>
      </c>
      <c r="H1073">
        <v>165600</v>
      </c>
      <c r="I1073">
        <v>176295</v>
      </c>
    </row>
    <row r="1074" spans="1:11" x14ac:dyDescent="0.3">
      <c r="A1074" s="108" t="s">
        <v>453</v>
      </c>
      <c r="B1074">
        <v>84870</v>
      </c>
      <c r="C1074">
        <v>97059.999999999985</v>
      </c>
      <c r="D1074">
        <v>109134.99999999999</v>
      </c>
      <c r="E1074">
        <v>121209.99999999999</v>
      </c>
      <c r="F1074">
        <v>130984.99999999999</v>
      </c>
      <c r="G1074">
        <v>140645</v>
      </c>
      <c r="H1074">
        <v>150305</v>
      </c>
      <c r="I1074">
        <v>160080</v>
      </c>
    </row>
    <row r="1075" spans="1:11" x14ac:dyDescent="0.3">
      <c r="A1075" s="108" t="s">
        <v>454</v>
      </c>
      <c r="B1075">
        <v>114654.99999999999</v>
      </c>
      <c r="C1075">
        <v>130984.99999999999</v>
      </c>
      <c r="D1075">
        <v>147315</v>
      </c>
      <c r="E1075">
        <v>163645</v>
      </c>
      <c r="F1075">
        <v>176755</v>
      </c>
      <c r="G1075">
        <v>189864.99999999997</v>
      </c>
      <c r="H1075">
        <v>202974.99999999997</v>
      </c>
      <c r="I1075">
        <v>216084.99999999997</v>
      </c>
    </row>
    <row r="1076" spans="1:11" x14ac:dyDescent="0.3">
      <c r="A1076" s="108" t="s">
        <v>455</v>
      </c>
      <c r="B1076">
        <v>64859.999999999993</v>
      </c>
      <c r="C1076">
        <v>74060</v>
      </c>
      <c r="D1076">
        <v>83375</v>
      </c>
      <c r="E1076">
        <v>92575</v>
      </c>
      <c r="F1076">
        <v>100049.99999999999</v>
      </c>
      <c r="G1076">
        <v>107409.99999999999</v>
      </c>
      <c r="H1076">
        <v>114884.99999999999</v>
      </c>
      <c r="I1076">
        <v>122244.99999999999</v>
      </c>
    </row>
    <row r="1077" spans="1:11" x14ac:dyDescent="0.3">
      <c r="A1077" s="108" t="s">
        <v>456</v>
      </c>
      <c r="B1077">
        <v>114654.99999999999</v>
      </c>
      <c r="C1077">
        <v>130984.99999999999</v>
      </c>
      <c r="D1077">
        <v>147315</v>
      </c>
      <c r="E1077">
        <v>163645</v>
      </c>
      <c r="F1077">
        <v>176755</v>
      </c>
      <c r="G1077">
        <v>189864.99999999997</v>
      </c>
      <c r="H1077">
        <v>202974.99999999997</v>
      </c>
      <c r="I1077">
        <v>216084.99999999997</v>
      </c>
    </row>
    <row r="1078" spans="1:11" x14ac:dyDescent="0.3">
      <c r="A1078" s="108" t="s">
        <v>457</v>
      </c>
      <c r="B1078">
        <v>64859.999999999993</v>
      </c>
      <c r="C1078">
        <v>74060</v>
      </c>
      <c r="D1078">
        <v>83375</v>
      </c>
      <c r="E1078">
        <v>92575</v>
      </c>
      <c r="F1078">
        <v>100049.99999999999</v>
      </c>
      <c r="G1078">
        <v>107409.99999999999</v>
      </c>
      <c r="H1078">
        <v>114884.99999999999</v>
      </c>
      <c r="I1078">
        <v>122244.99999999999</v>
      </c>
    </row>
    <row r="1079" spans="1:11" x14ac:dyDescent="0.3">
      <c r="A1079" s="108" t="s">
        <v>458</v>
      </c>
      <c r="B1079">
        <v>93495</v>
      </c>
      <c r="C1079">
        <v>106834.99999999999</v>
      </c>
      <c r="D1079">
        <v>120174.99999999999</v>
      </c>
      <c r="E1079">
        <v>133515</v>
      </c>
      <c r="F1079">
        <v>144210</v>
      </c>
      <c r="G1079">
        <v>154905</v>
      </c>
      <c r="H1079">
        <v>165600</v>
      </c>
      <c r="I1079">
        <v>176295</v>
      </c>
    </row>
    <row r="1080" spans="1:11" x14ac:dyDescent="0.3">
      <c r="A1080" s="108" t="s">
        <v>121</v>
      </c>
      <c r="B1080">
        <v>93495</v>
      </c>
      <c r="C1080">
        <v>106834.99999999999</v>
      </c>
      <c r="D1080">
        <v>120174.99999999999</v>
      </c>
      <c r="E1080">
        <v>133515</v>
      </c>
      <c r="F1080">
        <v>144210</v>
      </c>
      <c r="G1080">
        <v>154905</v>
      </c>
      <c r="H1080">
        <v>165600</v>
      </c>
      <c r="I1080">
        <v>176295</v>
      </c>
    </row>
    <row r="1081" spans="1:11" x14ac:dyDescent="0.3">
      <c r="A1081" s="108" t="s">
        <v>187</v>
      </c>
      <c r="B1081">
        <v>70725</v>
      </c>
      <c r="C1081">
        <v>80845</v>
      </c>
      <c r="D1081">
        <v>90965</v>
      </c>
      <c r="E1081">
        <v>100969.99999999999</v>
      </c>
      <c r="F1081">
        <v>109134.99999999999</v>
      </c>
      <c r="G1081">
        <v>117184.99999999999</v>
      </c>
      <c r="H1081">
        <v>125234.99999999999</v>
      </c>
      <c r="I1081">
        <v>133285</v>
      </c>
    </row>
    <row r="1082" spans="1:11" x14ac:dyDescent="0.3">
      <c r="A1082" s="108" t="s">
        <v>71</v>
      </c>
      <c r="B1082">
        <v>114654.99999999999</v>
      </c>
      <c r="C1082">
        <v>130984.99999999999</v>
      </c>
      <c r="D1082">
        <v>147315</v>
      </c>
      <c r="E1082">
        <v>163645</v>
      </c>
      <c r="F1082">
        <v>176755</v>
      </c>
      <c r="G1082">
        <v>189864.99999999997</v>
      </c>
      <c r="H1082">
        <v>202974.99999999997</v>
      </c>
      <c r="I1082">
        <v>216084.99999999997</v>
      </c>
    </row>
    <row r="1083" spans="1:11" x14ac:dyDescent="0.3">
      <c r="A1083" s="108" t="s">
        <v>459</v>
      </c>
      <c r="B1083">
        <v>114654.99999999999</v>
      </c>
      <c r="C1083">
        <v>130984.99999999999</v>
      </c>
      <c r="D1083">
        <v>147315</v>
      </c>
      <c r="E1083">
        <v>163645</v>
      </c>
      <c r="F1083">
        <v>176755</v>
      </c>
      <c r="G1083">
        <v>189864.99999999997</v>
      </c>
      <c r="H1083">
        <v>202974.99999999997</v>
      </c>
      <c r="I1083">
        <v>216084.99999999997</v>
      </c>
    </row>
    <row r="1084" spans="1:11" x14ac:dyDescent="0.3">
      <c r="A1084" s="108" t="s">
        <v>460</v>
      </c>
      <c r="B1084">
        <v>93495</v>
      </c>
      <c r="C1084">
        <v>106834.99999999999</v>
      </c>
      <c r="D1084">
        <v>120174.99999999999</v>
      </c>
      <c r="E1084">
        <v>133515</v>
      </c>
      <c r="F1084">
        <v>144210</v>
      </c>
      <c r="G1084">
        <v>154905</v>
      </c>
      <c r="H1084">
        <v>165600</v>
      </c>
      <c r="I1084">
        <v>176295</v>
      </c>
    </row>
    <row r="1085" spans="1:11" x14ac:dyDescent="0.3">
      <c r="A1085" s="108" t="s">
        <v>461</v>
      </c>
      <c r="B1085">
        <v>92115</v>
      </c>
      <c r="C1085">
        <v>105224.99999999999</v>
      </c>
      <c r="D1085">
        <v>118334.99999999999</v>
      </c>
      <c r="E1085">
        <v>131445</v>
      </c>
      <c r="F1085">
        <v>142025</v>
      </c>
      <c r="G1085">
        <v>152490</v>
      </c>
      <c r="H1085">
        <v>163070</v>
      </c>
      <c r="I1085">
        <v>173535</v>
      </c>
    </row>
    <row r="1086" spans="1:11" x14ac:dyDescent="0.3">
      <c r="A1086" s="108" t="s">
        <v>462</v>
      </c>
      <c r="B1086">
        <v>64859.999999999993</v>
      </c>
      <c r="C1086">
        <v>74060</v>
      </c>
      <c r="D1086">
        <v>83375</v>
      </c>
      <c r="E1086">
        <v>92575</v>
      </c>
      <c r="F1086">
        <v>100049.99999999999</v>
      </c>
      <c r="G1086">
        <v>107409.99999999999</v>
      </c>
      <c r="H1086">
        <v>114884.99999999999</v>
      </c>
      <c r="I1086">
        <v>122244.99999999999</v>
      </c>
    </row>
    <row r="1087" spans="1:11" x14ac:dyDescent="0.3">
      <c r="A1087" s="108" t="s">
        <v>463</v>
      </c>
      <c r="B1087">
        <v>78660</v>
      </c>
      <c r="C1087">
        <v>89930</v>
      </c>
      <c r="D1087">
        <v>101199.99999999999</v>
      </c>
      <c r="E1087">
        <v>112354.99999999999</v>
      </c>
      <c r="F1087">
        <v>121439.99999999999</v>
      </c>
      <c r="G1087">
        <v>130409.99999999999</v>
      </c>
      <c r="H1087">
        <v>139380</v>
      </c>
      <c r="I1087">
        <v>148350</v>
      </c>
    </row>
    <row r="1088" spans="1:11" x14ac:dyDescent="0.3">
      <c r="A1088" s="108" t="s">
        <v>98</v>
      </c>
      <c r="B1088">
        <v>69575</v>
      </c>
      <c r="C1088">
        <v>79465</v>
      </c>
      <c r="D1088">
        <v>89355</v>
      </c>
      <c r="E1088">
        <v>99244.999999999985</v>
      </c>
      <c r="F1088">
        <v>107294.99999999999</v>
      </c>
      <c r="G1088">
        <v>115229.99999999999</v>
      </c>
      <c r="H1088">
        <v>123164.99999999999</v>
      </c>
      <c r="I1088">
        <v>131100</v>
      </c>
      <c r="K1088" s="101"/>
    </row>
    <row r="1089" spans="1:11" x14ac:dyDescent="0.3">
      <c r="A1089" s="108" t="s">
        <v>464</v>
      </c>
      <c r="B1089">
        <v>64859.999999999993</v>
      </c>
      <c r="C1089">
        <v>74060</v>
      </c>
      <c r="D1089">
        <v>83375</v>
      </c>
      <c r="E1089">
        <v>92575</v>
      </c>
      <c r="F1089">
        <v>100049.99999999999</v>
      </c>
      <c r="G1089">
        <v>107409.99999999999</v>
      </c>
      <c r="H1089">
        <v>114884.99999999999</v>
      </c>
      <c r="I1089">
        <v>122244.99999999999</v>
      </c>
    </row>
    <row r="1090" spans="1:11" x14ac:dyDescent="0.3">
      <c r="A1090" s="108" t="s">
        <v>465</v>
      </c>
      <c r="B1090">
        <v>71875</v>
      </c>
      <c r="C1090">
        <v>82110</v>
      </c>
      <c r="D1090">
        <v>92345</v>
      </c>
      <c r="E1090">
        <v>102579.99999999999</v>
      </c>
      <c r="F1090">
        <v>110859.99999999999</v>
      </c>
      <c r="G1090">
        <v>119024.99999999999</v>
      </c>
      <c r="H1090">
        <v>127304.99999999999</v>
      </c>
      <c r="I1090">
        <v>135470</v>
      </c>
    </row>
    <row r="1091" spans="1:11" x14ac:dyDescent="0.3">
      <c r="A1091" s="108" t="s">
        <v>466</v>
      </c>
      <c r="B1091">
        <v>93495</v>
      </c>
      <c r="C1091">
        <v>106834.99999999999</v>
      </c>
      <c r="D1091">
        <v>120174.99999999999</v>
      </c>
      <c r="E1091">
        <v>133515</v>
      </c>
      <c r="F1091">
        <v>144210</v>
      </c>
      <c r="G1091">
        <v>154905</v>
      </c>
      <c r="H1091">
        <v>165600</v>
      </c>
      <c r="I1091">
        <v>176295</v>
      </c>
    </row>
    <row r="1092" spans="1:11" x14ac:dyDescent="0.3">
      <c r="A1092" s="108" t="s">
        <v>152</v>
      </c>
      <c r="B1092">
        <v>57614.999999999993</v>
      </c>
      <c r="C1092">
        <v>65780</v>
      </c>
      <c r="D1092">
        <v>74060</v>
      </c>
      <c r="E1092">
        <v>82225</v>
      </c>
      <c r="F1092">
        <v>88895</v>
      </c>
      <c r="G1092">
        <v>95449.999999999985</v>
      </c>
      <c r="H1092">
        <v>102004.99999999999</v>
      </c>
      <c r="I1092">
        <v>108559.99999999999</v>
      </c>
      <c r="K1092" s="106" t="s">
        <v>1838</v>
      </c>
    </row>
    <row r="1093" spans="1:11" x14ac:dyDescent="0.3">
      <c r="A1093" s="108" t="s">
        <v>153</v>
      </c>
      <c r="B1093">
        <v>57614.999999999993</v>
      </c>
      <c r="C1093">
        <v>65780</v>
      </c>
      <c r="D1093">
        <v>74060</v>
      </c>
      <c r="E1093">
        <v>82225</v>
      </c>
      <c r="F1093">
        <v>88895</v>
      </c>
      <c r="G1093">
        <v>95449.999999999985</v>
      </c>
      <c r="H1093">
        <v>102004.99999999999</v>
      </c>
      <c r="I1093">
        <v>108559.99999999999</v>
      </c>
    </row>
    <row r="1094" spans="1:11" x14ac:dyDescent="0.3">
      <c r="A1094" s="108" t="s">
        <v>154</v>
      </c>
      <c r="B1094">
        <v>66700</v>
      </c>
      <c r="C1094">
        <v>76245</v>
      </c>
      <c r="D1094">
        <v>85790</v>
      </c>
      <c r="E1094">
        <v>95219.999999999985</v>
      </c>
      <c r="F1094">
        <v>102924.99999999999</v>
      </c>
      <c r="G1094">
        <v>110514.99999999999</v>
      </c>
      <c r="H1094">
        <v>118104.99999999999</v>
      </c>
      <c r="I1094">
        <v>125694.99999999999</v>
      </c>
    </row>
    <row r="1095" spans="1:11" x14ac:dyDescent="0.3">
      <c r="A1095" s="108" t="s">
        <v>155</v>
      </c>
      <c r="B1095">
        <v>57614.999999999993</v>
      </c>
      <c r="C1095">
        <v>65780</v>
      </c>
      <c r="D1095">
        <v>74060</v>
      </c>
      <c r="E1095">
        <v>82225</v>
      </c>
      <c r="F1095">
        <v>88895</v>
      </c>
      <c r="G1095">
        <v>95449.999999999985</v>
      </c>
      <c r="H1095">
        <v>102004.99999999999</v>
      </c>
      <c r="I1095">
        <v>108559.99999999999</v>
      </c>
    </row>
    <row r="1096" spans="1:11" x14ac:dyDescent="0.3">
      <c r="A1096" s="108" t="s">
        <v>156</v>
      </c>
      <c r="B1096">
        <v>59799.999999999993</v>
      </c>
      <c r="C1096">
        <v>68310</v>
      </c>
      <c r="D1096">
        <v>76820</v>
      </c>
      <c r="E1096">
        <v>85330</v>
      </c>
      <c r="F1096">
        <v>92230</v>
      </c>
      <c r="G1096">
        <v>99014.999999999985</v>
      </c>
      <c r="H1096">
        <v>105914.99999999999</v>
      </c>
      <c r="I1096">
        <v>112699.99999999999</v>
      </c>
    </row>
    <row r="1097" spans="1:11" x14ac:dyDescent="0.3">
      <c r="A1097" s="108" t="s">
        <v>157</v>
      </c>
      <c r="B1097">
        <v>57614.999999999993</v>
      </c>
      <c r="C1097">
        <v>65780</v>
      </c>
      <c r="D1097">
        <v>74060</v>
      </c>
      <c r="E1097">
        <v>82225</v>
      </c>
      <c r="F1097">
        <v>88895</v>
      </c>
      <c r="G1097">
        <v>95449.999999999985</v>
      </c>
      <c r="H1097">
        <v>102004.99999999999</v>
      </c>
      <c r="I1097">
        <v>108559.99999999999</v>
      </c>
    </row>
    <row r="1098" spans="1:11" x14ac:dyDescent="0.3">
      <c r="A1098" s="108" t="s">
        <v>158</v>
      </c>
      <c r="B1098">
        <v>57614.999999999993</v>
      </c>
      <c r="C1098">
        <v>65780</v>
      </c>
      <c r="D1098">
        <v>74060</v>
      </c>
      <c r="E1098">
        <v>82225</v>
      </c>
      <c r="F1098">
        <v>88895</v>
      </c>
      <c r="G1098">
        <v>95449.999999999985</v>
      </c>
      <c r="H1098">
        <v>102004.99999999999</v>
      </c>
      <c r="I1098">
        <v>108559.99999999999</v>
      </c>
    </row>
    <row r="1099" spans="1:11" x14ac:dyDescent="0.3">
      <c r="A1099" s="108" t="s">
        <v>159</v>
      </c>
      <c r="B1099">
        <v>67160</v>
      </c>
      <c r="C1099">
        <v>76820</v>
      </c>
      <c r="D1099">
        <v>86365</v>
      </c>
      <c r="E1099">
        <v>95909.999999999985</v>
      </c>
      <c r="F1099">
        <v>103614.99999999999</v>
      </c>
      <c r="G1099">
        <v>111319.99999999999</v>
      </c>
      <c r="H1099">
        <v>119024.99999999999</v>
      </c>
      <c r="I1099">
        <v>126614.99999999999</v>
      </c>
    </row>
    <row r="1100" spans="1:11" x14ac:dyDescent="0.3">
      <c r="A1100" s="108" t="s">
        <v>160</v>
      </c>
      <c r="B1100">
        <v>58074.999999999993</v>
      </c>
      <c r="C1100">
        <v>66355</v>
      </c>
      <c r="D1100">
        <v>74635</v>
      </c>
      <c r="E1100">
        <v>82915</v>
      </c>
      <c r="F1100">
        <v>89585</v>
      </c>
      <c r="G1100">
        <v>96254.999999999985</v>
      </c>
      <c r="H1100">
        <v>102924.99999999999</v>
      </c>
      <c r="I1100">
        <v>109479.99999999999</v>
      </c>
    </row>
    <row r="1101" spans="1:11" x14ac:dyDescent="0.3">
      <c r="A1101" s="108" t="s">
        <v>161</v>
      </c>
      <c r="B1101">
        <v>63249.999999999993</v>
      </c>
      <c r="C1101">
        <v>72220</v>
      </c>
      <c r="D1101">
        <v>81305</v>
      </c>
      <c r="E1101">
        <v>90275</v>
      </c>
      <c r="F1101">
        <v>97519.999999999985</v>
      </c>
      <c r="G1101">
        <v>104764.99999999999</v>
      </c>
      <c r="H1101">
        <v>112009.99999999999</v>
      </c>
      <c r="I1101">
        <v>119254.99999999999</v>
      </c>
    </row>
    <row r="1102" spans="1:11" x14ac:dyDescent="0.3">
      <c r="A1102" s="108" t="s">
        <v>162</v>
      </c>
      <c r="B1102">
        <v>59339.999999999993</v>
      </c>
      <c r="C1102">
        <v>67850</v>
      </c>
      <c r="D1102">
        <v>76360</v>
      </c>
      <c r="E1102">
        <v>84755</v>
      </c>
      <c r="F1102">
        <v>91540</v>
      </c>
      <c r="G1102">
        <v>98324.999999999985</v>
      </c>
      <c r="H1102">
        <v>105109.99999999999</v>
      </c>
      <c r="I1102">
        <v>111894.99999999999</v>
      </c>
    </row>
    <row r="1103" spans="1:11" x14ac:dyDescent="0.3">
      <c r="A1103" s="108" t="s">
        <v>163</v>
      </c>
      <c r="B1103">
        <v>57614.999999999993</v>
      </c>
      <c r="C1103">
        <v>65780</v>
      </c>
      <c r="D1103">
        <v>74060</v>
      </c>
      <c r="E1103">
        <v>82225</v>
      </c>
      <c r="F1103">
        <v>88895</v>
      </c>
      <c r="G1103">
        <v>95449.999999999985</v>
      </c>
      <c r="H1103">
        <v>102004.99999999999</v>
      </c>
      <c r="I1103">
        <v>108559.99999999999</v>
      </c>
    </row>
    <row r="1104" spans="1:11" x14ac:dyDescent="0.3">
      <c r="A1104" s="108" t="s">
        <v>14</v>
      </c>
      <c r="B1104">
        <v>58074.999999999993</v>
      </c>
      <c r="C1104">
        <v>66355</v>
      </c>
      <c r="D1104">
        <v>74635</v>
      </c>
      <c r="E1104">
        <v>82915</v>
      </c>
      <c r="F1104">
        <v>89585</v>
      </c>
      <c r="G1104">
        <v>96254.999999999985</v>
      </c>
      <c r="H1104">
        <v>102924.99999999999</v>
      </c>
      <c r="I1104">
        <v>109479.99999999999</v>
      </c>
    </row>
    <row r="1105" spans="1:9" x14ac:dyDescent="0.3">
      <c r="A1105" s="108" t="s">
        <v>16</v>
      </c>
      <c r="B1105">
        <v>60259.999999999993</v>
      </c>
      <c r="C1105">
        <v>68885</v>
      </c>
      <c r="D1105">
        <v>77510</v>
      </c>
      <c r="E1105">
        <v>86020</v>
      </c>
      <c r="F1105">
        <v>92920</v>
      </c>
      <c r="G1105">
        <v>99819.999999999985</v>
      </c>
      <c r="H1105">
        <v>106719.99999999999</v>
      </c>
      <c r="I1105">
        <v>113619.99999999999</v>
      </c>
    </row>
    <row r="1106" spans="1:9" x14ac:dyDescent="0.3">
      <c r="A1106" s="108" t="s">
        <v>164</v>
      </c>
      <c r="B1106">
        <v>63479.999999999993</v>
      </c>
      <c r="C1106">
        <v>72565</v>
      </c>
      <c r="D1106">
        <v>81650</v>
      </c>
      <c r="E1106">
        <v>90620</v>
      </c>
      <c r="F1106">
        <v>97979.999999999985</v>
      </c>
      <c r="G1106">
        <v>105224.99999999999</v>
      </c>
      <c r="H1106">
        <v>112469.99999999999</v>
      </c>
      <c r="I1106">
        <v>119714.99999999999</v>
      </c>
    </row>
    <row r="1107" spans="1:9" x14ac:dyDescent="0.3">
      <c r="A1107" s="108" t="s">
        <v>165</v>
      </c>
      <c r="B1107">
        <v>57614.999999999993</v>
      </c>
      <c r="C1107">
        <v>65780</v>
      </c>
      <c r="D1107">
        <v>74060</v>
      </c>
      <c r="E1107">
        <v>82225</v>
      </c>
      <c r="F1107">
        <v>88895</v>
      </c>
      <c r="G1107">
        <v>95449.999999999985</v>
      </c>
      <c r="H1107">
        <v>102004.99999999999</v>
      </c>
      <c r="I1107">
        <v>108559.99999999999</v>
      </c>
    </row>
    <row r="1108" spans="1:9" x14ac:dyDescent="0.3">
      <c r="A1108" s="108" t="s">
        <v>166</v>
      </c>
      <c r="B1108">
        <v>57614.999999999993</v>
      </c>
      <c r="C1108">
        <v>65780</v>
      </c>
      <c r="D1108">
        <v>74060</v>
      </c>
      <c r="E1108">
        <v>82225</v>
      </c>
      <c r="F1108">
        <v>88895</v>
      </c>
      <c r="G1108">
        <v>95449.999999999985</v>
      </c>
      <c r="H1108">
        <v>102004.99999999999</v>
      </c>
      <c r="I1108">
        <v>108559.99999999999</v>
      </c>
    </row>
    <row r="1109" spans="1:9" x14ac:dyDescent="0.3">
      <c r="A1109" s="108" t="s">
        <v>167</v>
      </c>
      <c r="B1109">
        <v>57614.999999999993</v>
      </c>
      <c r="C1109">
        <v>65780</v>
      </c>
      <c r="D1109">
        <v>74060</v>
      </c>
      <c r="E1109">
        <v>82225</v>
      </c>
      <c r="F1109">
        <v>88895</v>
      </c>
      <c r="G1109">
        <v>95449.999999999985</v>
      </c>
      <c r="H1109">
        <v>102004.99999999999</v>
      </c>
      <c r="I1109">
        <v>108559.99999999999</v>
      </c>
    </row>
    <row r="1110" spans="1:9" x14ac:dyDescent="0.3">
      <c r="A1110" s="108" t="s">
        <v>21</v>
      </c>
      <c r="B1110">
        <v>71300</v>
      </c>
      <c r="C1110">
        <v>81420</v>
      </c>
      <c r="D1110">
        <v>91655</v>
      </c>
      <c r="E1110">
        <v>101774.99999999999</v>
      </c>
      <c r="F1110">
        <v>109939.99999999999</v>
      </c>
      <c r="G1110">
        <v>118104.99999999999</v>
      </c>
      <c r="H1110">
        <v>126269.99999999999</v>
      </c>
      <c r="I1110">
        <v>134435</v>
      </c>
    </row>
    <row r="1111" spans="1:9" x14ac:dyDescent="0.3">
      <c r="A1111" s="108" t="s">
        <v>24</v>
      </c>
      <c r="B1111">
        <v>57614.999999999993</v>
      </c>
      <c r="C1111">
        <v>65780</v>
      </c>
      <c r="D1111">
        <v>74060</v>
      </c>
      <c r="E1111">
        <v>82225</v>
      </c>
      <c r="F1111">
        <v>88895</v>
      </c>
      <c r="G1111">
        <v>95449.999999999985</v>
      </c>
      <c r="H1111">
        <v>102004.99999999999</v>
      </c>
      <c r="I1111">
        <v>108559.99999999999</v>
      </c>
    </row>
    <row r="1112" spans="1:9" x14ac:dyDescent="0.3">
      <c r="A1112" s="108" t="s">
        <v>168</v>
      </c>
      <c r="B1112">
        <v>57614.999999999993</v>
      </c>
      <c r="C1112">
        <v>65780</v>
      </c>
      <c r="D1112">
        <v>74060</v>
      </c>
      <c r="E1112">
        <v>82225</v>
      </c>
      <c r="F1112">
        <v>88895</v>
      </c>
      <c r="G1112">
        <v>95449.999999999985</v>
      </c>
      <c r="H1112">
        <v>102004.99999999999</v>
      </c>
      <c r="I1112">
        <v>108559.99999999999</v>
      </c>
    </row>
    <row r="1113" spans="1:9" x14ac:dyDescent="0.3">
      <c r="A1113" s="108" t="s">
        <v>169</v>
      </c>
      <c r="B1113">
        <v>58074.999999999993</v>
      </c>
      <c r="C1113">
        <v>66355</v>
      </c>
      <c r="D1113">
        <v>74635</v>
      </c>
      <c r="E1113">
        <v>82915</v>
      </c>
      <c r="F1113">
        <v>89585</v>
      </c>
      <c r="G1113">
        <v>96254.999999999985</v>
      </c>
      <c r="H1113">
        <v>102924.99999999999</v>
      </c>
      <c r="I1113">
        <v>109479.99999999999</v>
      </c>
    </row>
    <row r="1114" spans="1:9" x14ac:dyDescent="0.3">
      <c r="A1114" s="108" t="s">
        <v>170</v>
      </c>
      <c r="B1114">
        <v>71300</v>
      </c>
      <c r="C1114">
        <v>81420</v>
      </c>
      <c r="D1114">
        <v>91655</v>
      </c>
      <c r="E1114">
        <v>101774.99999999999</v>
      </c>
      <c r="F1114">
        <v>109939.99999999999</v>
      </c>
      <c r="G1114">
        <v>118104.99999999999</v>
      </c>
      <c r="H1114">
        <v>126269.99999999999</v>
      </c>
      <c r="I1114">
        <v>134435</v>
      </c>
    </row>
    <row r="1115" spans="1:9" x14ac:dyDescent="0.3">
      <c r="A1115" s="108" t="s">
        <v>171</v>
      </c>
      <c r="B1115">
        <v>63364.999999999993</v>
      </c>
      <c r="C1115">
        <v>72335</v>
      </c>
      <c r="D1115">
        <v>81420</v>
      </c>
      <c r="E1115">
        <v>90390</v>
      </c>
      <c r="F1115">
        <v>97634.999999999985</v>
      </c>
      <c r="G1115">
        <v>104879.99999999999</v>
      </c>
      <c r="H1115">
        <v>112124.99999999999</v>
      </c>
      <c r="I1115">
        <v>119369.99999999999</v>
      </c>
    </row>
    <row r="1116" spans="1:9" x14ac:dyDescent="0.3">
      <c r="A1116" s="108" t="s">
        <v>172</v>
      </c>
      <c r="B1116">
        <v>57729.999999999993</v>
      </c>
      <c r="C1116">
        <v>65895</v>
      </c>
      <c r="D1116">
        <v>74175</v>
      </c>
      <c r="E1116">
        <v>82340</v>
      </c>
      <c r="F1116">
        <v>89010</v>
      </c>
      <c r="G1116">
        <v>95564.999999999985</v>
      </c>
      <c r="H1116">
        <v>102119.99999999999</v>
      </c>
      <c r="I1116">
        <v>108789.99999999999</v>
      </c>
    </row>
    <row r="1117" spans="1:9" x14ac:dyDescent="0.3">
      <c r="A1117" s="108" t="s">
        <v>173</v>
      </c>
      <c r="B1117">
        <v>57614.999999999993</v>
      </c>
      <c r="C1117">
        <v>65780</v>
      </c>
      <c r="D1117">
        <v>74060</v>
      </c>
      <c r="E1117">
        <v>82225</v>
      </c>
      <c r="F1117">
        <v>88895</v>
      </c>
      <c r="G1117">
        <v>95449.999999999985</v>
      </c>
      <c r="H1117">
        <v>102004.99999999999</v>
      </c>
      <c r="I1117">
        <v>108559.99999999999</v>
      </c>
    </row>
    <row r="1118" spans="1:9" x14ac:dyDescent="0.3">
      <c r="A1118" s="108" t="s">
        <v>174</v>
      </c>
      <c r="B1118">
        <v>57614.999999999993</v>
      </c>
      <c r="C1118">
        <v>65780</v>
      </c>
      <c r="D1118">
        <v>74060</v>
      </c>
      <c r="E1118">
        <v>82225</v>
      </c>
      <c r="F1118">
        <v>88895</v>
      </c>
      <c r="G1118">
        <v>95449.999999999985</v>
      </c>
      <c r="H1118">
        <v>102004.99999999999</v>
      </c>
      <c r="I1118">
        <v>108559.99999999999</v>
      </c>
    </row>
    <row r="1119" spans="1:9" x14ac:dyDescent="0.3">
      <c r="A1119" s="108" t="s">
        <v>175</v>
      </c>
      <c r="B1119">
        <v>71300</v>
      </c>
      <c r="C1119">
        <v>81420</v>
      </c>
      <c r="D1119">
        <v>91655</v>
      </c>
      <c r="E1119">
        <v>101774.99999999999</v>
      </c>
      <c r="F1119">
        <v>109939.99999999999</v>
      </c>
      <c r="G1119">
        <v>118104.99999999999</v>
      </c>
      <c r="H1119">
        <v>126269.99999999999</v>
      </c>
      <c r="I1119">
        <v>134435</v>
      </c>
    </row>
    <row r="1120" spans="1:9" x14ac:dyDescent="0.3">
      <c r="A1120" s="108" t="s">
        <v>176</v>
      </c>
      <c r="B1120">
        <v>57614.999999999993</v>
      </c>
      <c r="C1120">
        <v>65780</v>
      </c>
      <c r="D1120">
        <v>74060</v>
      </c>
      <c r="E1120">
        <v>82225</v>
      </c>
      <c r="F1120">
        <v>88895</v>
      </c>
      <c r="G1120">
        <v>95449.999999999985</v>
      </c>
      <c r="H1120">
        <v>102004.99999999999</v>
      </c>
      <c r="I1120">
        <v>108559.99999999999</v>
      </c>
    </row>
    <row r="1121" spans="1:9" x14ac:dyDescent="0.3">
      <c r="A1121" s="108" t="s">
        <v>177</v>
      </c>
      <c r="B1121">
        <v>57614.999999999993</v>
      </c>
      <c r="C1121">
        <v>65780</v>
      </c>
      <c r="D1121">
        <v>74060</v>
      </c>
      <c r="E1121">
        <v>82225</v>
      </c>
      <c r="F1121">
        <v>88895</v>
      </c>
      <c r="G1121">
        <v>95449.999999999985</v>
      </c>
      <c r="H1121">
        <v>102004.99999999999</v>
      </c>
      <c r="I1121">
        <v>108559.99999999999</v>
      </c>
    </row>
    <row r="1122" spans="1:9" x14ac:dyDescent="0.3">
      <c r="A1122" s="108" t="s">
        <v>178</v>
      </c>
      <c r="B1122">
        <v>57614.999999999993</v>
      </c>
      <c r="C1122">
        <v>65780</v>
      </c>
      <c r="D1122">
        <v>74060</v>
      </c>
      <c r="E1122">
        <v>82225</v>
      </c>
      <c r="F1122">
        <v>88895</v>
      </c>
      <c r="G1122">
        <v>95449.999999999985</v>
      </c>
      <c r="H1122">
        <v>102004.99999999999</v>
      </c>
      <c r="I1122">
        <v>108559.99999999999</v>
      </c>
    </row>
    <row r="1123" spans="1:9" x14ac:dyDescent="0.3">
      <c r="A1123" s="108" t="s">
        <v>179</v>
      </c>
      <c r="B1123">
        <v>57614.999999999993</v>
      </c>
      <c r="C1123">
        <v>65780</v>
      </c>
      <c r="D1123">
        <v>74060</v>
      </c>
      <c r="E1123">
        <v>82225</v>
      </c>
      <c r="F1123">
        <v>88895</v>
      </c>
      <c r="G1123">
        <v>95449.999999999985</v>
      </c>
      <c r="H1123">
        <v>102004.99999999999</v>
      </c>
      <c r="I1123">
        <v>108559.99999999999</v>
      </c>
    </row>
    <row r="1124" spans="1:9" x14ac:dyDescent="0.3">
      <c r="A1124" s="108" t="s">
        <v>180</v>
      </c>
      <c r="B1124">
        <v>71300</v>
      </c>
      <c r="C1124">
        <v>81420</v>
      </c>
      <c r="D1124">
        <v>91655</v>
      </c>
      <c r="E1124">
        <v>101774.99999999999</v>
      </c>
      <c r="F1124">
        <v>109939.99999999999</v>
      </c>
      <c r="G1124">
        <v>118104.99999999999</v>
      </c>
      <c r="H1124">
        <v>126269.99999999999</v>
      </c>
      <c r="I1124">
        <v>134435</v>
      </c>
    </row>
    <row r="1125" spans="1:9" x14ac:dyDescent="0.3">
      <c r="A1125" s="108" t="s">
        <v>181</v>
      </c>
      <c r="B1125">
        <v>58879.999999999993</v>
      </c>
      <c r="C1125">
        <v>67275</v>
      </c>
      <c r="D1125">
        <v>75670</v>
      </c>
      <c r="E1125">
        <v>84065</v>
      </c>
      <c r="F1125">
        <v>90850</v>
      </c>
      <c r="G1125">
        <v>97519.999999999985</v>
      </c>
      <c r="H1125">
        <v>104304.99999999999</v>
      </c>
      <c r="I1125">
        <v>110974.99999999999</v>
      </c>
    </row>
    <row r="1126" spans="1:9" x14ac:dyDescent="0.3">
      <c r="A1126" s="108" t="s">
        <v>182</v>
      </c>
      <c r="B1126">
        <v>57614.999999999993</v>
      </c>
      <c r="C1126">
        <v>65780</v>
      </c>
      <c r="D1126">
        <v>74060</v>
      </c>
      <c r="E1126">
        <v>82225</v>
      </c>
      <c r="F1126">
        <v>88895</v>
      </c>
      <c r="G1126">
        <v>95449.999999999985</v>
      </c>
      <c r="H1126">
        <v>102004.99999999999</v>
      </c>
      <c r="I1126">
        <v>108559.99999999999</v>
      </c>
    </row>
    <row r="1127" spans="1:9" x14ac:dyDescent="0.3">
      <c r="A1127" s="108" t="s">
        <v>183</v>
      </c>
      <c r="B1127">
        <v>57614.999999999993</v>
      </c>
      <c r="C1127">
        <v>65780</v>
      </c>
      <c r="D1127">
        <v>74060</v>
      </c>
      <c r="E1127">
        <v>82225</v>
      </c>
      <c r="F1127">
        <v>88895</v>
      </c>
      <c r="G1127">
        <v>95449.999999999985</v>
      </c>
      <c r="H1127">
        <v>102004.99999999999</v>
      </c>
      <c r="I1127">
        <v>108559.99999999999</v>
      </c>
    </row>
    <row r="1128" spans="1:9" x14ac:dyDescent="0.3">
      <c r="A1128" s="108" t="s">
        <v>184</v>
      </c>
      <c r="B1128">
        <v>57614.999999999993</v>
      </c>
      <c r="C1128">
        <v>65780</v>
      </c>
      <c r="D1128">
        <v>74060</v>
      </c>
      <c r="E1128">
        <v>82225</v>
      </c>
      <c r="F1128">
        <v>88895</v>
      </c>
      <c r="G1128">
        <v>95449.999999999985</v>
      </c>
      <c r="H1128">
        <v>102004.99999999999</v>
      </c>
      <c r="I1128">
        <v>108559.99999999999</v>
      </c>
    </row>
    <row r="1129" spans="1:9" x14ac:dyDescent="0.3">
      <c r="A1129" s="108" t="s">
        <v>42</v>
      </c>
      <c r="B1129">
        <v>58419.999999999993</v>
      </c>
      <c r="C1129">
        <v>66700</v>
      </c>
      <c r="D1129">
        <v>75095</v>
      </c>
      <c r="E1129">
        <v>83375</v>
      </c>
      <c r="F1129">
        <v>90045</v>
      </c>
      <c r="G1129">
        <v>96714.999999999985</v>
      </c>
      <c r="H1129">
        <v>103384.99999999999</v>
      </c>
      <c r="I1129">
        <v>110054.99999999999</v>
      </c>
    </row>
    <row r="1130" spans="1:9" x14ac:dyDescent="0.3">
      <c r="A1130" s="108" t="s">
        <v>185</v>
      </c>
      <c r="B1130">
        <v>69805</v>
      </c>
      <c r="C1130">
        <v>79695</v>
      </c>
      <c r="D1130">
        <v>89700</v>
      </c>
      <c r="E1130">
        <v>99589.999999999985</v>
      </c>
      <c r="F1130">
        <v>107639.99999999999</v>
      </c>
      <c r="G1130">
        <v>115574.99999999999</v>
      </c>
      <c r="H1130">
        <v>123509.99999999999</v>
      </c>
      <c r="I1130">
        <v>131560</v>
      </c>
    </row>
    <row r="1131" spans="1:9" x14ac:dyDescent="0.3">
      <c r="A1131" s="108" t="s">
        <v>186</v>
      </c>
      <c r="B1131">
        <v>57614.999999999993</v>
      </c>
      <c r="C1131">
        <v>65780</v>
      </c>
      <c r="D1131">
        <v>74060</v>
      </c>
      <c r="E1131">
        <v>82225</v>
      </c>
      <c r="F1131">
        <v>88895</v>
      </c>
      <c r="G1131">
        <v>95449.999999999985</v>
      </c>
      <c r="H1131">
        <v>102004.99999999999</v>
      </c>
      <c r="I1131">
        <v>108559.99999999999</v>
      </c>
    </row>
    <row r="1132" spans="1:9" x14ac:dyDescent="0.3">
      <c r="A1132" s="108" t="s">
        <v>187</v>
      </c>
      <c r="B1132">
        <v>72105</v>
      </c>
      <c r="C1132">
        <v>82340</v>
      </c>
      <c r="D1132">
        <v>92690</v>
      </c>
      <c r="E1132">
        <v>102924.99999999999</v>
      </c>
      <c r="F1132">
        <v>111204.99999999999</v>
      </c>
      <c r="G1132">
        <v>119484.99999999999</v>
      </c>
      <c r="H1132">
        <v>127649.99999999999</v>
      </c>
      <c r="I1132">
        <v>135930</v>
      </c>
    </row>
    <row r="1133" spans="1:9" x14ac:dyDescent="0.3">
      <c r="A1133" s="108" t="s">
        <v>188</v>
      </c>
      <c r="B1133">
        <v>57614.999999999993</v>
      </c>
      <c r="C1133">
        <v>65780</v>
      </c>
      <c r="D1133">
        <v>74060</v>
      </c>
      <c r="E1133">
        <v>82225</v>
      </c>
      <c r="F1133">
        <v>88895</v>
      </c>
      <c r="G1133">
        <v>95449.999999999985</v>
      </c>
      <c r="H1133">
        <v>102004.99999999999</v>
      </c>
      <c r="I1133">
        <v>108559.99999999999</v>
      </c>
    </row>
    <row r="1134" spans="1:9" x14ac:dyDescent="0.3">
      <c r="A1134" s="108" t="s">
        <v>53</v>
      </c>
      <c r="B1134">
        <v>57614.999999999993</v>
      </c>
      <c r="C1134">
        <v>65780</v>
      </c>
      <c r="D1134">
        <v>74060</v>
      </c>
      <c r="E1134">
        <v>82225</v>
      </c>
      <c r="F1134">
        <v>88895</v>
      </c>
      <c r="G1134">
        <v>95449.999999999985</v>
      </c>
      <c r="H1134">
        <v>102004.99999999999</v>
      </c>
      <c r="I1134">
        <v>108559.99999999999</v>
      </c>
    </row>
    <row r="1135" spans="1:9" x14ac:dyDescent="0.3">
      <c r="A1135" s="108" t="s">
        <v>189</v>
      </c>
      <c r="B1135">
        <v>72105</v>
      </c>
      <c r="C1135">
        <v>82340</v>
      </c>
      <c r="D1135">
        <v>92690</v>
      </c>
      <c r="E1135">
        <v>102924.99999999999</v>
      </c>
      <c r="F1135">
        <v>111204.99999999999</v>
      </c>
      <c r="G1135">
        <v>119484.99999999999</v>
      </c>
      <c r="H1135">
        <v>127649.99999999999</v>
      </c>
      <c r="I1135">
        <v>135930</v>
      </c>
    </row>
    <row r="1136" spans="1:9" x14ac:dyDescent="0.3">
      <c r="A1136" s="108" t="s">
        <v>190</v>
      </c>
      <c r="B1136">
        <v>71070</v>
      </c>
      <c r="C1136">
        <v>81190</v>
      </c>
      <c r="D1136">
        <v>91310</v>
      </c>
      <c r="E1136">
        <v>101429.99999999999</v>
      </c>
      <c r="F1136">
        <v>109594.99999999999</v>
      </c>
      <c r="G1136">
        <v>117759.99999999999</v>
      </c>
      <c r="H1136">
        <v>125809.99999999999</v>
      </c>
      <c r="I1136">
        <v>133975</v>
      </c>
    </row>
    <row r="1137" spans="1:9" x14ac:dyDescent="0.3">
      <c r="A1137" s="108" t="s">
        <v>191</v>
      </c>
      <c r="B1137">
        <v>57614.999999999993</v>
      </c>
      <c r="C1137">
        <v>65780</v>
      </c>
      <c r="D1137">
        <v>74060</v>
      </c>
      <c r="E1137">
        <v>82225</v>
      </c>
      <c r="F1137">
        <v>88895</v>
      </c>
      <c r="G1137">
        <v>95449.999999999985</v>
      </c>
      <c r="H1137">
        <v>102004.99999999999</v>
      </c>
      <c r="I1137">
        <v>108559.99999999999</v>
      </c>
    </row>
    <row r="1138" spans="1:9" x14ac:dyDescent="0.3">
      <c r="A1138" s="108" t="s">
        <v>56</v>
      </c>
      <c r="B1138">
        <v>89930</v>
      </c>
      <c r="C1138">
        <v>102694.99999999999</v>
      </c>
      <c r="D1138">
        <v>115574.99999999999</v>
      </c>
      <c r="E1138">
        <v>128339.99999999999</v>
      </c>
      <c r="F1138">
        <v>138690</v>
      </c>
      <c r="G1138">
        <v>148925</v>
      </c>
      <c r="H1138">
        <v>159160</v>
      </c>
      <c r="I1138">
        <v>169510</v>
      </c>
    </row>
    <row r="1139" spans="1:9" x14ac:dyDescent="0.3">
      <c r="A1139" s="108" t="s">
        <v>192</v>
      </c>
      <c r="B1139">
        <v>57614.999999999993</v>
      </c>
      <c r="C1139">
        <v>65780</v>
      </c>
      <c r="D1139">
        <v>74060</v>
      </c>
      <c r="E1139">
        <v>82225</v>
      </c>
      <c r="F1139">
        <v>88895</v>
      </c>
      <c r="G1139">
        <v>95449.999999999985</v>
      </c>
      <c r="H1139">
        <v>102004.99999999999</v>
      </c>
      <c r="I1139">
        <v>108559.99999999999</v>
      </c>
    </row>
    <row r="1140" spans="1:9" x14ac:dyDescent="0.3">
      <c r="A1140" s="108" t="s">
        <v>193</v>
      </c>
      <c r="B1140">
        <v>57614.999999999993</v>
      </c>
      <c r="C1140">
        <v>65780</v>
      </c>
      <c r="D1140">
        <v>74060</v>
      </c>
      <c r="E1140">
        <v>82225</v>
      </c>
      <c r="F1140">
        <v>88895</v>
      </c>
      <c r="G1140">
        <v>95449.999999999985</v>
      </c>
      <c r="H1140">
        <v>102004.99999999999</v>
      </c>
      <c r="I1140">
        <v>108559.99999999999</v>
      </c>
    </row>
    <row r="1141" spans="1:9" x14ac:dyDescent="0.3">
      <c r="A1141" s="108" t="s">
        <v>194</v>
      </c>
      <c r="B1141">
        <v>72105</v>
      </c>
      <c r="C1141">
        <v>82340</v>
      </c>
      <c r="D1141">
        <v>92690</v>
      </c>
      <c r="E1141">
        <v>102924.99999999999</v>
      </c>
      <c r="F1141">
        <v>111204.99999999999</v>
      </c>
      <c r="G1141">
        <v>119484.99999999999</v>
      </c>
      <c r="H1141">
        <v>127649.99999999999</v>
      </c>
      <c r="I1141">
        <v>135930</v>
      </c>
    </row>
    <row r="1142" spans="1:9" x14ac:dyDescent="0.3">
      <c r="A1142" s="108" t="s">
        <v>195</v>
      </c>
      <c r="B1142">
        <v>57614.999999999993</v>
      </c>
      <c r="C1142">
        <v>65780</v>
      </c>
      <c r="D1142">
        <v>74060</v>
      </c>
      <c r="E1142">
        <v>82225</v>
      </c>
      <c r="F1142">
        <v>88895</v>
      </c>
      <c r="G1142">
        <v>95449.999999999985</v>
      </c>
      <c r="H1142">
        <v>102004.99999999999</v>
      </c>
      <c r="I1142">
        <v>108559.99999999999</v>
      </c>
    </row>
    <row r="1143" spans="1:9" x14ac:dyDescent="0.3">
      <c r="A1143" s="108" t="s">
        <v>196</v>
      </c>
      <c r="B1143">
        <v>62214.999999999993</v>
      </c>
      <c r="C1143">
        <v>71070</v>
      </c>
      <c r="D1143">
        <v>79925</v>
      </c>
      <c r="E1143">
        <v>88780</v>
      </c>
      <c r="F1143">
        <v>95909.999999999985</v>
      </c>
      <c r="G1143">
        <v>103039.99999999999</v>
      </c>
      <c r="H1143">
        <v>110169.99999999999</v>
      </c>
      <c r="I1143">
        <v>117299.99999999999</v>
      </c>
    </row>
    <row r="1144" spans="1:9" x14ac:dyDescent="0.3">
      <c r="A1144" s="108" t="s">
        <v>63</v>
      </c>
      <c r="B1144">
        <v>57614.999999999993</v>
      </c>
      <c r="C1144">
        <v>65780</v>
      </c>
      <c r="D1144">
        <v>74060</v>
      </c>
      <c r="E1144">
        <v>82225</v>
      </c>
      <c r="F1144">
        <v>88895</v>
      </c>
      <c r="G1144">
        <v>95449.999999999985</v>
      </c>
      <c r="H1144">
        <v>102004.99999999999</v>
      </c>
      <c r="I1144">
        <v>108559.99999999999</v>
      </c>
    </row>
    <row r="1145" spans="1:9" x14ac:dyDescent="0.3">
      <c r="A1145" s="108" t="s">
        <v>197</v>
      </c>
      <c r="B1145">
        <v>57614.999999999993</v>
      </c>
      <c r="C1145">
        <v>65780</v>
      </c>
      <c r="D1145">
        <v>74060</v>
      </c>
      <c r="E1145">
        <v>82225</v>
      </c>
      <c r="F1145">
        <v>88895</v>
      </c>
      <c r="G1145">
        <v>95449.999999999985</v>
      </c>
      <c r="H1145">
        <v>102004.99999999999</v>
      </c>
      <c r="I1145">
        <v>108559.99999999999</v>
      </c>
    </row>
    <row r="1146" spans="1:9" x14ac:dyDescent="0.3">
      <c r="A1146" s="108" t="s">
        <v>198</v>
      </c>
      <c r="B1146">
        <v>57614.999999999993</v>
      </c>
      <c r="C1146">
        <v>65780</v>
      </c>
      <c r="D1146">
        <v>74060</v>
      </c>
      <c r="E1146">
        <v>82225</v>
      </c>
      <c r="F1146">
        <v>88895</v>
      </c>
      <c r="G1146">
        <v>95449.999999999985</v>
      </c>
      <c r="H1146">
        <v>102004.99999999999</v>
      </c>
      <c r="I1146">
        <v>108559.99999999999</v>
      </c>
    </row>
    <row r="1147" spans="1:9" x14ac:dyDescent="0.3">
      <c r="A1147" s="108" t="s">
        <v>199</v>
      </c>
      <c r="B1147">
        <v>68885</v>
      </c>
      <c r="C1147">
        <v>78660</v>
      </c>
      <c r="D1147">
        <v>88550</v>
      </c>
      <c r="E1147">
        <v>98324.999999999985</v>
      </c>
      <c r="F1147">
        <v>106259.99999999999</v>
      </c>
      <c r="G1147">
        <v>114079.99999999999</v>
      </c>
      <c r="H1147">
        <v>122014.99999999999</v>
      </c>
      <c r="I1147">
        <v>129834.99999999999</v>
      </c>
    </row>
    <row r="1148" spans="1:9" x14ac:dyDescent="0.3">
      <c r="A1148" s="108" t="s">
        <v>200</v>
      </c>
      <c r="B1148">
        <v>57614.999999999993</v>
      </c>
      <c r="C1148">
        <v>65780</v>
      </c>
      <c r="D1148">
        <v>74060</v>
      </c>
      <c r="E1148">
        <v>82225</v>
      </c>
      <c r="F1148">
        <v>88895</v>
      </c>
      <c r="G1148">
        <v>95449.999999999985</v>
      </c>
      <c r="H1148">
        <v>102004.99999999999</v>
      </c>
      <c r="I1148">
        <v>108559.99999999999</v>
      </c>
    </row>
    <row r="1149" spans="1:9" x14ac:dyDescent="0.3">
      <c r="A1149" s="108" t="s">
        <v>70</v>
      </c>
      <c r="B1149">
        <v>69115</v>
      </c>
      <c r="C1149">
        <v>79005</v>
      </c>
      <c r="D1149">
        <v>88895</v>
      </c>
      <c r="E1149">
        <v>98669.999999999985</v>
      </c>
      <c r="F1149">
        <v>106604.99999999999</v>
      </c>
      <c r="G1149">
        <v>114539.99999999999</v>
      </c>
      <c r="H1149">
        <v>122359.99999999999</v>
      </c>
      <c r="I1149">
        <v>130294.99999999999</v>
      </c>
    </row>
    <row r="1150" spans="1:9" x14ac:dyDescent="0.3">
      <c r="A1150" s="108" t="s">
        <v>201</v>
      </c>
      <c r="B1150">
        <v>57614.999999999993</v>
      </c>
      <c r="C1150">
        <v>65780</v>
      </c>
      <c r="D1150">
        <v>74060</v>
      </c>
      <c r="E1150">
        <v>82225</v>
      </c>
      <c r="F1150">
        <v>88895</v>
      </c>
      <c r="G1150">
        <v>95449.999999999985</v>
      </c>
      <c r="H1150">
        <v>102004.99999999999</v>
      </c>
      <c r="I1150">
        <v>108559.99999999999</v>
      </c>
    </row>
    <row r="1151" spans="1:9" x14ac:dyDescent="0.3">
      <c r="A1151" s="108" t="s">
        <v>202</v>
      </c>
      <c r="B1151">
        <v>57614.999999999993</v>
      </c>
      <c r="C1151">
        <v>65780</v>
      </c>
      <c r="D1151">
        <v>74060</v>
      </c>
      <c r="E1151">
        <v>82225</v>
      </c>
      <c r="F1151">
        <v>88895</v>
      </c>
      <c r="G1151">
        <v>95449.999999999985</v>
      </c>
      <c r="H1151">
        <v>102004.99999999999</v>
      </c>
      <c r="I1151">
        <v>108559.99999999999</v>
      </c>
    </row>
    <row r="1152" spans="1:9" x14ac:dyDescent="0.3">
      <c r="A1152" s="108" t="s">
        <v>203</v>
      </c>
      <c r="B1152">
        <v>57614.999999999993</v>
      </c>
      <c r="C1152">
        <v>65780</v>
      </c>
      <c r="D1152">
        <v>74060</v>
      </c>
      <c r="E1152">
        <v>82225</v>
      </c>
      <c r="F1152">
        <v>88895</v>
      </c>
      <c r="G1152">
        <v>95449.999999999985</v>
      </c>
      <c r="H1152">
        <v>102004.99999999999</v>
      </c>
      <c r="I1152">
        <v>108559.99999999999</v>
      </c>
    </row>
    <row r="1153" spans="1:9" x14ac:dyDescent="0.3">
      <c r="A1153" s="108" t="s">
        <v>204</v>
      </c>
      <c r="B1153">
        <v>57614.999999999993</v>
      </c>
      <c r="C1153">
        <v>65780</v>
      </c>
      <c r="D1153">
        <v>74060</v>
      </c>
      <c r="E1153">
        <v>82225</v>
      </c>
      <c r="F1153">
        <v>88895</v>
      </c>
      <c r="G1153">
        <v>95449.999999999985</v>
      </c>
      <c r="H1153">
        <v>102004.99999999999</v>
      </c>
      <c r="I1153">
        <v>108559.99999999999</v>
      </c>
    </row>
    <row r="1154" spans="1:9" x14ac:dyDescent="0.3">
      <c r="A1154" s="108" t="s">
        <v>205</v>
      </c>
      <c r="B1154">
        <v>72105</v>
      </c>
      <c r="C1154">
        <v>82340</v>
      </c>
      <c r="D1154">
        <v>92690</v>
      </c>
      <c r="E1154">
        <v>102924.99999999999</v>
      </c>
      <c r="F1154">
        <v>111204.99999999999</v>
      </c>
      <c r="G1154">
        <v>119484.99999999999</v>
      </c>
      <c r="H1154">
        <v>127649.99999999999</v>
      </c>
      <c r="I1154">
        <v>135930</v>
      </c>
    </row>
    <row r="1155" spans="1:9" x14ac:dyDescent="0.3">
      <c r="A1155" s="108" t="s">
        <v>206</v>
      </c>
      <c r="B1155">
        <v>57614.999999999993</v>
      </c>
      <c r="C1155">
        <v>65780</v>
      </c>
      <c r="D1155">
        <v>74060</v>
      </c>
      <c r="E1155">
        <v>82225</v>
      </c>
      <c r="F1155">
        <v>88895</v>
      </c>
      <c r="G1155">
        <v>95449.999999999985</v>
      </c>
      <c r="H1155">
        <v>102004.99999999999</v>
      </c>
      <c r="I1155">
        <v>108559.99999999999</v>
      </c>
    </row>
    <row r="1156" spans="1:9" x14ac:dyDescent="0.3">
      <c r="A1156" s="108" t="s">
        <v>207</v>
      </c>
      <c r="B1156">
        <v>57614.999999999993</v>
      </c>
      <c r="C1156">
        <v>65780</v>
      </c>
      <c r="D1156">
        <v>74060</v>
      </c>
      <c r="E1156">
        <v>82225</v>
      </c>
      <c r="F1156">
        <v>88895</v>
      </c>
      <c r="G1156">
        <v>95449.999999999985</v>
      </c>
      <c r="H1156">
        <v>102004.99999999999</v>
      </c>
      <c r="I1156">
        <v>108559.99999999999</v>
      </c>
    </row>
    <row r="1157" spans="1:9" x14ac:dyDescent="0.3">
      <c r="A1157" s="108" t="s">
        <v>208</v>
      </c>
      <c r="B1157">
        <v>57614.999999999993</v>
      </c>
      <c r="C1157">
        <v>65780</v>
      </c>
      <c r="D1157">
        <v>74060</v>
      </c>
      <c r="E1157">
        <v>82225</v>
      </c>
      <c r="F1157">
        <v>88895</v>
      </c>
      <c r="G1157">
        <v>95449.999999999985</v>
      </c>
      <c r="H1157">
        <v>102004.99999999999</v>
      </c>
      <c r="I1157">
        <v>108559.99999999999</v>
      </c>
    </row>
    <row r="1158" spans="1:9" x14ac:dyDescent="0.3">
      <c r="A1158" s="108" t="s">
        <v>209</v>
      </c>
      <c r="B1158">
        <v>57614.999999999993</v>
      </c>
      <c r="C1158">
        <v>65780</v>
      </c>
      <c r="D1158">
        <v>74060</v>
      </c>
      <c r="E1158">
        <v>82225</v>
      </c>
      <c r="F1158">
        <v>88895</v>
      </c>
      <c r="G1158">
        <v>95449.999999999985</v>
      </c>
      <c r="H1158">
        <v>102004.99999999999</v>
      </c>
      <c r="I1158">
        <v>108559.99999999999</v>
      </c>
    </row>
    <row r="1159" spans="1:9" x14ac:dyDescent="0.3">
      <c r="A1159" s="108" t="s">
        <v>210</v>
      </c>
      <c r="B1159">
        <v>57614.999999999993</v>
      </c>
      <c r="C1159">
        <v>65780</v>
      </c>
      <c r="D1159">
        <v>74060</v>
      </c>
      <c r="E1159">
        <v>82225</v>
      </c>
      <c r="F1159">
        <v>88895</v>
      </c>
      <c r="G1159">
        <v>95449.999999999985</v>
      </c>
      <c r="H1159">
        <v>102004.99999999999</v>
      </c>
      <c r="I1159">
        <v>108559.99999999999</v>
      </c>
    </row>
    <row r="1160" spans="1:9" x14ac:dyDescent="0.3">
      <c r="A1160" s="108" t="s">
        <v>211</v>
      </c>
      <c r="B1160">
        <v>57614.999999999993</v>
      </c>
      <c r="C1160">
        <v>65780</v>
      </c>
      <c r="D1160">
        <v>74060</v>
      </c>
      <c r="E1160">
        <v>82225</v>
      </c>
      <c r="F1160">
        <v>88895</v>
      </c>
      <c r="G1160">
        <v>95449.999999999985</v>
      </c>
      <c r="H1160">
        <v>102004.99999999999</v>
      </c>
      <c r="I1160">
        <v>108559.99999999999</v>
      </c>
    </row>
    <row r="1161" spans="1:9" x14ac:dyDescent="0.3">
      <c r="A1161" s="108" t="s">
        <v>212</v>
      </c>
      <c r="B1161">
        <v>75785</v>
      </c>
      <c r="C1161">
        <v>86595</v>
      </c>
      <c r="D1161">
        <v>97404.999999999985</v>
      </c>
      <c r="E1161">
        <v>108214.99999999999</v>
      </c>
      <c r="F1161">
        <v>116954.99999999999</v>
      </c>
      <c r="G1161">
        <v>125579.99999999999</v>
      </c>
      <c r="H1161">
        <v>134205</v>
      </c>
      <c r="I1161">
        <v>142945</v>
      </c>
    </row>
    <row r="1162" spans="1:9" x14ac:dyDescent="0.3">
      <c r="A1162" s="108" t="s">
        <v>213</v>
      </c>
      <c r="B1162">
        <v>57614.999999999993</v>
      </c>
      <c r="C1162">
        <v>65780</v>
      </c>
      <c r="D1162">
        <v>74060</v>
      </c>
      <c r="E1162">
        <v>82225</v>
      </c>
      <c r="F1162">
        <v>88895</v>
      </c>
      <c r="G1162">
        <v>95449.999999999985</v>
      </c>
      <c r="H1162">
        <v>102004.99999999999</v>
      </c>
      <c r="I1162">
        <v>108559.99999999999</v>
      </c>
    </row>
    <row r="1163" spans="1:9" x14ac:dyDescent="0.3">
      <c r="A1163" s="108" t="s">
        <v>214</v>
      </c>
      <c r="B1163">
        <v>57614.999999999993</v>
      </c>
      <c r="C1163">
        <v>65780</v>
      </c>
      <c r="D1163">
        <v>74060</v>
      </c>
      <c r="E1163">
        <v>82225</v>
      </c>
      <c r="F1163">
        <v>88895</v>
      </c>
      <c r="G1163">
        <v>95449.999999999985</v>
      </c>
      <c r="H1163">
        <v>102004.99999999999</v>
      </c>
      <c r="I1163">
        <v>108559.99999999999</v>
      </c>
    </row>
    <row r="1164" spans="1:9" x14ac:dyDescent="0.3">
      <c r="A1164" s="108" t="s">
        <v>215</v>
      </c>
      <c r="B1164">
        <v>57614.999999999993</v>
      </c>
      <c r="C1164">
        <v>65780</v>
      </c>
      <c r="D1164">
        <v>74060</v>
      </c>
      <c r="E1164">
        <v>82225</v>
      </c>
      <c r="F1164">
        <v>88895</v>
      </c>
      <c r="G1164">
        <v>95449.999999999985</v>
      </c>
      <c r="H1164">
        <v>102004.99999999999</v>
      </c>
      <c r="I1164">
        <v>108559.99999999999</v>
      </c>
    </row>
    <row r="1165" spans="1:9" x14ac:dyDescent="0.3">
      <c r="A1165" s="108" t="s">
        <v>90</v>
      </c>
      <c r="B1165">
        <v>72105</v>
      </c>
      <c r="C1165">
        <v>82340</v>
      </c>
      <c r="D1165">
        <v>92690</v>
      </c>
      <c r="E1165">
        <v>102924.99999999999</v>
      </c>
      <c r="F1165">
        <v>111204.99999999999</v>
      </c>
      <c r="G1165">
        <v>119484.99999999999</v>
      </c>
      <c r="H1165">
        <v>127649.99999999999</v>
      </c>
      <c r="I1165">
        <v>135930</v>
      </c>
    </row>
    <row r="1166" spans="1:9" x14ac:dyDescent="0.3">
      <c r="A1166" s="108" t="s">
        <v>139</v>
      </c>
      <c r="B1166">
        <v>57614.999999999993</v>
      </c>
      <c r="C1166">
        <v>65780</v>
      </c>
      <c r="D1166">
        <v>74060</v>
      </c>
      <c r="E1166">
        <v>82225</v>
      </c>
      <c r="F1166">
        <v>88895</v>
      </c>
      <c r="G1166">
        <v>95449.999999999985</v>
      </c>
      <c r="H1166">
        <v>102004.99999999999</v>
      </c>
      <c r="I1166">
        <v>108559.99999999999</v>
      </c>
    </row>
    <row r="1167" spans="1:9" x14ac:dyDescent="0.3">
      <c r="A1167" s="108" t="s">
        <v>216</v>
      </c>
      <c r="B1167">
        <v>57614.999999999993</v>
      </c>
      <c r="C1167">
        <v>65780</v>
      </c>
      <c r="D1167">
        <v>74060</v>
      </c>
      <c r="E1167">
        <v>82225</v>
      </c>
      <c r="F1167">
        <v>88895</v>
      </c>
      <c r="G1167">
        <v>95449.999999999985</v>
      </c>
      <c r="H1167">
        <v>102004.99999999999</v>
      </c>
      <c r="I1167">
        <v>108559.99999999999</v>
      </c>
    </row>
    <row r="1168" spans="1:9" x14ac:dyDescent="0.3">
      <c r="A1168" s="108" t="s">
        <v>217</v>
      </c>
      <c r="B1168">
        <v>57614.999999999993</v>
      </c>
      <c r="C1168">
        <v>65780</v>
      </c>
      <c r="D1168">
        <v>74060</v>
      </c>
      <c r="E1168">
        <v>82225</v>
      </c>
      <c r="F1168">
        <v>88895</v>
      </c>
      <c r="G1168">
        <v>95449.999999999985</v>
      </c>
      <c r="H1168">
        <v>102004.99999999999</v>
      </c>
      <c r="I1168">
        <v>108559.99999999999</v>
      </c>
    </row>
    <row r="1169" spans="1:11" x14ac:dyDescent="0.3">
      <c r="A1169" s="108" t="s">
        <v>218</v>
      </c>
      <c r="B1169">
        <v>60719.999999999993</v>
      </c>
      <c r="C1169">
        <v>69460</v>
      </c>
      <c r="D1169">
        <v>78085</v>
      </c>
      <c r="E1169">
        <v>86710</v>
      </c>
      <c r="F1169">
        <v>93725</v>
      </c>
      <c r="G1169">
        <v>100624.99999999999</v>
      </c>
      <c r="H1169">
        <v>107524.99999999999</v>
      </c>
      <c r="I1169">
        <v>114539.99999999999</v>
      </c>
    </row>
    <row r="1170" spans="1:11" x14ac:dyDescent="0.3">
      <c r="A1170" s="108" t="s">
        <v>219</v>
      </c>
      <c r="B1170">
        <v>57614.999999999993</v>
      </c>
      <c r="C1170">
        <v>65780</v>
      </c>
      <c r="D1170">
        <v>74060</v>
      </c>
      <c r="E1170">
        <v>82225</v>
      </c>
      <c r="F1170">
        <v>88895</v>
      </c>
      <c r="G1170">
        <v>95449.999999999985</v>
      </c>
      <c r="H1170">
        <v>102004.99999999999</v>
      </c>
      <c r="I1170">
        <v>108559.99999999999</v>
      </c>
    </row>
    <row r="1171" spans="1:11" x14ac:dyDescent="0.3">
      <c r="A1171" s="108" t="s">
        <v>220</v>
      </c>
      <c r="B1171">
        <v>64859.999999999993</v>
      </c>
      <c r="C1171">
        <v>74060</v>
      </c>
      <c r="D1171">
        <v>83375</v>
      </c>
      <c r="E1171">
        <v>92575</v>
      </c>
      <c r="F1171">
        <v>100049.99999999999</v>
      </c>
      <c r="G1171">
        <v>107409.99999999999</v>
      </c>
      <c r="H1171">
        <v>114884.99999999999</v>
      </c>
      <c r="I1171">
        <v>122244.99999999999</v>
      </c>
    </row>
    <row r="1172" spans="1:11" x14ac:dyDescent="0.3">
      <c r="A1172" s="108" t="s">
        <v>221</v>
      </c>
      <c r="B1172">
        <v>94874.999999999985</v>
      </c>
      <c r="C1172">
        <v>108444.99999999999</v>
      </c>
      <c r="D1172">
        <v>122014.99999999999</v>
      </c>
      <c r="E1172">
        <v>135470</v>
      </c>
      <c r="F1172">
        <v>146395</v>
      </c>
      <c r="G1172">
        <v>157205</v>
      </c>
      <c r="H1172">
        <v>168015</v>
      </c>
      <c r="I1172">
        <v>178825</v>
      </c>
    </row>
    <row r="1173" spans="1:11" x14ac:dyDescent="0.3">
      <c r="A1173" s="108" t="s">
        <v>99</v>
      </c>
      <c r="B1173">
        <v>72105</v>
      </c>
      <c r="C1173">
        <v>82340</v>
      </c>
      <c r="D1173">
        <v>92690</v>
      </c>
      <c r="E1173">
        <v>102924.99999999999</v>
      </c>
      <c r="F1173">
        <v>111204.99999999999</v>
      </c>
      <c r="G1173">
        <v>119484.99999999999</v>
      </c>
      <c r="H1173">
        <v>127649.99999999999</v>
      </c>
      <c r="I1173">
        <v>135930</v>
      </c>
    </row>
    <row r="1174" spans="1:11" x14ac:dyDescent="0.3">
      <c r="A1174" s="108" t="s">
        <v>222</v>
      </c>
      <c r="B1174">
        <v>57614.999999999993</v>
      </c>
      <c r="C1174">
        <v>65780</v>
      </c>
      <c r="D1174">
        <v>74060</v>
      </c>
      <c r="E1174">
        <v>82225</v>
      </c>
      <c r="F1174">
        <v>88895</v>
      </c>
      <c r="G1174">
        <v>95449.999999999985</v>
      </c>
      <c r="H1174">
        <v>102004.99999999999</v>
      </c>
      <c r="I1174">
        <v>108559.99999999999</v>
      </c>
    </row>
    <row r="1175" spans="1:11" x14ac:dyDescent="0.3">
      <c r="A1175" s="108" t="s">
        <v>936</v>
      </c>
      <c r="B1175">
        <v>67160</v>
      </c>
      <c r="C1175">
        <v>76705</v>
      </c>
      <c r="D1175">
        <v>86250</v>
      </c>
      <c r="E1175">
        <v>95794.999999999985</v>
      </c>
      <c r="F1175">
        <v>103499.99999999999</v>
      </c>
      <c r="G1175">
        <v>111204.99999999999</v>
      </c>
      <c r="H1175">
        <v>118794.99999999999</v>
      </c>
      <c r="I1175">
        <v>126499.99999999999</v>
      </c>
      <c r="K1175" s="106" t="s">
        <v>1842</v>
      </c>
    </row>
    <row r="1176" spans="1:11" x14ac:dyDescent="0.3">
      <c r="A1176" s="108" t="s">
        <v>937</v>
      </c>
      <c r="B1176">
        <v>94529.999999999985</v>
      </c>
      <c r="C1176">
        <v>107984.99999999999</v>
      </c>
      <c r="D1176">
        <v>121439.99999999999</v>
      </c>
      <c r="E1176">
        <v>134895</v>
      </c>
      <c r="F1176">
        <v>145705</v>
      </c>
      <c r="G1176">
        <v>156515</v>
      </c>
      <c r="H1176">
        <v>167325</v>
      </c>
      <c r="I1176">
        <v>178135</v>
      </c>
    </row>
    <row r="1177" spans="1:11" x14ac:dyDescent="0.3">
      <c r="A1177" s="108" t="s">
        <v>938</v>
      </c>
      <c r="B1177">
        <v>67160</v>
      </c>
      <c r="C1177">
        <v>76705</v>
      </c>
      <c r="D1177">
        <v>86250</v>
      </c>
      <c r="E1177">
        <v>95794.999999999985</v>
      </c>
      <c r="F1177">
        <v>103499.99999999999</v>
      </c>
      <c r="G1177">
        <v>111204.99999999999</v>
      </c>
      <c r="H1177">
        <v>118794.99999999999</v>
      </c>
      <c r="I1177">
        <v>126499.99999999999</v>
      </c>
    </row>
    <row r="1178" spans="1:11" x14ac:dyDescent="0.3">
      <c r="A1178" s="108" t="s">
        <v>939</v>
      </c>
      <c r="B1178">
        <v>67160</v>
      </c>
      <c r="C1178">
        <v>76705</v>
      </c>
      <c r="D1178">
        <v>86250</v>
      </c>
      <c r="E1178">
        <v>95794.999999999985</v>
      </c>
      <c r="F1178">
        <v>103499.99999999999</v>
      </c>
      <c r="G1178">
        <v>111204.99999999999</v>
      </c>
      <c r="H1178">
        <v>118794.99999999999</v>
      </c>
      <c r="I1178">
        <v>126499.99999999999</v>
      </c>
    </row>
    <row r="1179" spans="1:11" x14ac:dyDescent="0.3">
      <c r="A1179" s="108" t="s">
        <v>107</v>
      </c>
      <c r="B1179">
        <v>71185</v>
      </c>
      <c r="C1179">
        <v>81305</v>
      </c>
      <c r="D1179">
        <v>91425</v>
      </c>
      <c r="E1179">
        <v>101544.99999999999</v>
      </c>
      <c r="F1179">
        <v>109709.99999999999</v>
      </c>
      <c r="G1179">
        <v>117874.99999999999</v>
      </c>
      <c r="H1179">
        <v>125924.99999999999</v>
      </c>
      <c r="I1179">
        <v>134090</v>
      </c>
    </row>
    <row r="1180" spans="1:11" x14ac:dyDescent="0.3">
      <c r="A1180" s="108" t="s">
        <v>940</v>
      </c>
      <c r="B1180">
        <v>67160</v>
      </c>
      <c r="C1180">
        <v>76705</v>
      </c>
      <c r="D1180">
        <v>86250</v>
      </c>
      <c r="E1180">
        <v>95794.999999999985</v>
      </c>
      <c r="F1180">
        <v>103499.99999999999</v>
      </c>
      <c r="G1180">
        <v>111204.99999999999</v>
      </c>
      <c r="H1180">
        <v>118794.99999999999</v>
      </c>
      <c r="I1180">
        <v>126499.99999999999</v>
      </c>
    </row>
    <row r="1181" spans="1:11" x14ac:dyDescent="0.3">
      <c r="A1181" s="108" t="s">
        <v>941</v>
      </c>
      <c r="B1181">
        <v>72450</v>
      </c>
      <c r="C1181">
        <v>82800</v>
      </c>
      <c r="D1181">
        <v>93150</v>
      </c>
      <c r="E1181">
        <v>103499.99999999999</v>
      </c>
      <c r="F1181">
        <v>111779.99999999999</v>
      </c>
      <c r="G1181">
        <v>120059.99999999999</v>
      </c>
      <c r="H1181">
        <v>128339.99999999999</v>
      </c>
      <c r="I1181">
        <v>136620</v>
      </c>
    </row>
    <row r="1182" spans="1:11" x14ac:dyDescent="0.3">
      <c r="A1182" s="108" t="s">
        <v>12</v>
      </c>
      <c r="B1182">
        <v>70380</v>
      </c>
      <c r="C1182">
        <v>80385</v>
      </c>
      <c r="D1182">
        <v>90390</v>
      </c>
      <c r="E1182">
        <v>100394.99999999999</v>
      </c>
      <c r="F1182">
        <v>108444.99999999999</v>
      </c>
      <c r="G1182">
        <v>116494.99999999999</v>
      </c>
      <c r="H1182">
        <v>124544.99999999999</v>
      </c>
      <c r="I1182">
        <v>132595</v>
      </c>
    </row>
    <row r="1183" spans="1:11" x14ac:dyDescent="0.3">
      <c r="A1183" s="108" t="s">
        <v>942</v>
      </c>
      <c r="B1183">
        <v>68770</v>
      </c>
      <c r="C1183">
        <v>78545</v>
      </c>
      <c r="D1183">
        <v>88320</v>
      </c>
      <c r="E1183">
        <v>98094.999999999985</v>
      </c>
      <c r="F1183">
        <v>106029.99999999999</v>
      </c>
      <c r="G1183">
        <v>113849.99999999999</v>
      </c>
      <c r="H1183">
        <v>121669.99999999999</v>
      </c>
      <c r="I1183">
        <v>129489.99999999999</v>
      </c>
    </row>
    <row r="1184" spans="1:11" x14ac:dyDescent="0.3">
      <c r="A1184" s="108" t="s">
        <v>943</v>
      </c>
      <c r="B1184">
        <v>94529.999999999985</v>
      </c>
      <c r="C1184">
        <v>107984.99999999999</v>
      </c>
      <c r="D1184">
        <v>121439.99999999999</v>
      </c>
      <c r="E1184">
        <v>134895</v>
      </c>
      <c r="F1184">
        <v>145705</v>
      </c>
      <c r="G1184">
        <v>156515</v>
      </c>
      <c r="H1184">
        <v>167325</v>
      </c>
      <c r="I1184">
        <v>178135</v>
      </c>
    </row>
    <row r="1185" spans="1:11" x14ac:dyDescent="0.3">
      <c r="A1185" s="108" t="s">
        <v>16</v>
      </c>
      <c r="B1185">
        <v>67160</v>
      </c>
      <c r="C1185">
        <v>76705</v>
      </c>
      <c r="D1185">
        <v>86250</v>
      </c>
      <c r="E1185">
        <v>95794.999999999985</v>
      </c>
      <c r="F1185">
        <v>103499.99999999999</v>
      </c>
      <c r="G1185">
        <v>111204.99999999999</v>
      </c>
      <c r="H1185">
        <v>118794.99999999999</v>
      </c>
      <c r="I1185">
        <v>126499.99999999999</v>
      </c>
    </row>
    <row r="1186" spans="1:11" x14ac:dyDescent="0.3">
      <c r="A1186" s="108" t="s">
        <v>166</v>
      </c>
      <c r="B1186">
        <v>67160</v>
      </c>
      <c r="C1186">
        <v>76705</v>
      </c>
      <c r="D1186">
        <v>86250</v>
      </c>
      <c r="E1186">
        <v>95794.999999999985</v>
      </c>
      <c r="F1186">
        <v>103499.99999999999</v>
      </c>
      <c r="G1186">
        <v>111204.99999999999</v>
      </c>
      <c r="H1186">
        <v>118794.99999999999</v>
      </c>
      <c r="I1186">
        <v>126499.99999999999</v>
      </c>
    </row>
    <row r="1187" spans="1:11" x14ac:dyDescent="0.3">
      <c r="A1187" s="108" t="s">
        <v>944</v>
      </c>
      <c r="B1187">
        <v>94529.999999999985</v>
      </c>
      <c r="C1187">
        <v>107984.99999999999</v>
      </c>
      <c r="D1187">
        <v>121439.99999999999</v>
      </c>
      <c r="E1187">
        <v>134895</v>
      </c>
      <c r="F1187">
        <v>145705</v>
      </c>
      <c r="G1187">
        <v>156515</v>
      </c>
      <c r="H1187">
        <v>167325</v>
      </c>
      <c r="I1187">
        <v>178135</v>
      </c>
    </row>
    <row r="1188" spans="1:11" x14ac:dyDescent="0.3">
      <c r="A1188" s="108" t="s">
        <v>20</v>
      </c>
      <c r="B1188">
        <v>80960</v>
      </c>
      <c r="C1188">
        <v>92460</v>
      </c>
      <c r="D1188">
        <v>104074.99999999999</v>
      </c>
      <c r="E1188">
        <v>115574.99999999999</v>
      </c>
      <c r="F1188">
        <v>124889.99999999999</v>
      </c>
      <c r="G1188">
        <v>134090</v>
      </c>
      <c r="H1188">
        <v>143405</v>
      </c>
      <c r="I1188">
        <v>152605</v>
      </c>
      <c r="K1188" s="101"/>
    </row>
    <row r="1189" spans="1:11" x14ac:dyDescent="0.3">
      <c r="A1189" s="108" t="s">
        <v>945</v>
      </c>
      <c r="B1189">
        <v>67160</v>
      </c>
      <c r="C1189">
        <v>76705</v>
      </c>
      <c r="D1189">
        <v>86250</v>
      </c>
      <c r="E1189">
        <v>95794.999999999985</v>
      </c>
      <c r="F1189">
        <v>103499.99999999999</v>
      </c>
      <c r="G1189">
        <v>111204.99999999999</v>
      </c>
      <c r="H1189">
        <v>118794.99999999999</v>
      </c>
      <c r="I1189">
        <v>126499.99999999999</v>
      </c>
    </row>
    <row r="1190" spans="1:11" x14ac:dyDescent="0.3">
      <c r="A1190" s="108" t="s">
        <v>23</v>
      </c>
      <c r="B1190">
        <v>67160</v>
      </c>
      <c r="C1190">
        <v>76705</v>
      </c>
      <c r="D1190">
        <v>86250</v>
      </c>
      <c r="E1190">
        <v>95794.999999999985</v>
      </c>
      <c r="F1190">
        <v>103499.99999999999</v>
      </c>
      <c r="G1190">
        <v>111204.99999999999</v>
      </c>
      <c r="H1190">
        <v>118794.99999999999</v>
      </c>
      <c r="I1190">
        <v>126499.99999999999</v>
      </c>
    </row>
    <row r="1191" spans="1:11" x14ac:dyDescent="0.3">
      <c r="A1191" s="108" t="s">
        <v>946</v>
      </c>
      <c r="B1191">
        <v>67160</v>
      </c>
      <c r="C1191">
        <v>76705</v>
      </c>
      <c r="D1191">
        <v>86250</v>
      </c>
      <c r="E1191">
        <v>95794.999999999985</v>
      </c>
      <c r="F1191">
        <v>103499.99999999999</v>
      </c>
      <c r="G1191">
        <v>111204.99999999999</v>
      </c>
      <c r="H1191">
        <v>118794.99999999999</v>
      </c>
      <c r="I1191">
        <v>126499.99999999999</v>
      </c>
    </row>
    <row r="1192" spans="1:11" x14ac:dyDescent="0.3">
      <c r="A1192" s="108" t="s">
        <v>947</v>
      </c>
      <c r="B1192">
        <v>67160</v>
      </c>
      <c r="C1192">
        <v>76705</v>
      </c>
      <c r="D1192">
        <v>86250</v>
      </c>
      <c r="E1192">
        <v>95794.999999999985</v>
      </c>
      <c r="F1192">
        <v>103499.99999999999</v>
      </c>
      <c r="G1192">
        <v>111204.99999999999</v>
      </c>
      <c r="H1192">
        <v>118794.99999999999</v>
      </c>
      <c r="I1192">
        <v>126499.99999999999</v>
      </c>
    </row>
    <row r="1193" spans="1:11" x14ac:dyDescent="0.3">
      <c r="A1193" s="108" t="s">
        <v>948</v>
      </c>
      <c r="B1193">
        <v>94529.999999999985</v>
      </c>
      <c r="C1193">
        <v>107984.99999999999</v>
      </c>
      <c r="D1193">
        <v>121439.99999999999</v>
      </c>
      <c r="E1193">
        <v>134895</v>
      </c>
      <c r="F1193">
        <v>145705</v>
      </c>
      <c r="G1193">
        <v>156515</v>
      </c>
      <c r="H1193">
        <v>167325</v>
      </c>
      <c r="I1193">
        <v>178135</v>
      </c>
    </row>
    <row r="1194" spans="1:11" x14ac:dyDescent="0.3">
      <c r="A1194" s="108" t="s">
        <v>345</v>
      </c>
      <c r="B1194">
        <v>89815</v>
      </c>
      <c r="C1194">
        <v>102579.99999999999</v>
      </c>
      <c r="D1194">
        <v>115459.99999999999</v>
      </c>
      <c r="E1194">
        <v>128224.99999999999</v>
      </c>
      <c r="F1194">
        <v>138575</v>
      </c>
      <c r="G1194">
        <v>148810</v>
      </c>
      <c r="H1194">
        <v>159045</v>
      </c>
      <c r="I1194">
        <v>169280</v>
      </c>
    </row>
    <row r="1195" spans="1:11" x14ac:dyDescent="0.3">
      <c r="A1195" s="108" t="s">
        <v>27</v>
      </c>
      <c r="B1195">
        <v>71415</v>
      </c>
      <c r="C1195">
        <v>81650</v>
      </c>
      <c r="D1195">
        <v>91885</v>
      </c>
      <c r="E1195">
        <v>102004.99999999999</v>
      </c>
      <c r="F1195">
        <v>110169.99999999999</v>
      </c>
      <c r="G1195">
        <v>118334.99999999999</v>
      </c>
      <c r="H1195">
        <v>126499.99999999999</v>
      </c>
      <c r="I1195">
        <v>134665</v>
      </c>
    </row>
    <row r="1196" spans="1:11" x14ac:dyDescent="0.3">
      <c r="A1196" s="108" t="s">
        <v>949</v>
      </c>
      <c r="B1196">
        <v>67160</v>
      </c>
      <c r="C1196">
        <v>76705</v>
      </c>
      <c r="D1196">
        <v>86250</v>
      </c>
      <c r="E1196">
        <v>95794.999999999985</v>
      </c>
      <c r="F1196">
        <v>103499.99999999999</v>
      </c>
      <c r="G1196">
        <v>111204.99999999999</v>
      </c>
      <c r="H1196">
        <v>118794.99999999999</v>
      </c>
      <c r="I1196">
        <v>126499.99999999999</v>
      </c>
    </row>
    <row r="1197" spans="1:11" x14ac:dyDescent="0.3">
      <c r="A1197" s="108" t="s">
        <v>950</v>
      </c>
      <c r="B1197">
        <v>69920</v>
      </c>
      <c r="C1197">
        <v>79925</v>
      </c>
      <c r="D1197">
        <v>89930</v>
      </c>
      <c r="E1197">
        <v>99819.999999999985</v>
      </c>
      <c r="F1197">
        <v>107869.99999999999</v>
      </c>
      <c r="G1197">
        <v>115804.99999999999</v>
      </c>
      <c r="H1197">
        <v>123854.99999999999</v>
      </c>
      <c r="I1197">
        <v>131790</v>
      </c>
    </row>
    <row r="1198" spans="1:11" x14ac:dyDescent="0.3">
      <c r="A1198" s="108" t="s">
        <v>951</v>
      </c>
      <c r="B1198">
        <v>67160</v>
      </c>
      <c r="C1198">
        <v>76705</v>
      </c>
      <c r="D1198">
        <v>86250</v>
      </c>
      <c r="E1198">
        <v>95794.999999999985</v>
      </c>
      <c r="F1198">
        <v>103499.99999999999</v>
      </c>
      <c r="G1198">
        <v>111204.99999999999</v>
      </c>
      <c r="H1198">
        <v>118794.99999999999</v>
      </c>
      <c r="I1198">
        <v>126499.99999999999</v>
      </c>
    </row>
    <row r="1199" spans="1:11" x14ac:dyDescent="0.3">
      <c r="A1199" s="108" t="s">
        <v>952</v>
      </c>
      <c r="B1199">
        <v>77970</v>
      </c>
      <c r="C1199">
        <v>89125</v>
      </c>
      <c r="D1199">
        <v>100279.99999999999</v>
      </c>
      <c r="E1199">
        <v>111319.99999999999</v>
      </c>
      <c r="F1199">
        <v>120289.99999999999</v>
      </c>
      <c r="G1199">
        <v>129144.99999999999</v>
      </c>
      <c r="H1199">
        <v>138115</v>
      </c>
      <c r="I1199">
        <v>146970</v>
      </c>
    </row>
    <row r="1200" spans="1:11" x14ac:dyDescent="0.3">
      <c r="A1200" s="108" t="s">
        <v>118</v>
      </c>
      <c r="B1200">
        <v>67160</v>
      </c>
      <c r="C1200">
        <v>76705</v>
      </c>
      <c r="D1200">
        <v>86250</v>
      </c>
      <c r="E1200">
        <v>95794.999999999985</v>
      </c>
      <c r="F1200">
        <v>103499.99999999999</v>
      </c>
      <c r="G1200">
        <v>111204.99999999999</v>
      </c>
      <c r="H1200">
        <v>118794.99999999999</v>
      </c>
      <c r="I1200">
        <v>126499.99999999999</v>
      </c>
    </row>
    <row r="1201" spans="1:9" x14ac:dyDescent="0.3">
      <c r="A1201" s="108" t="s">
        <v>953</v>
      </c>
      <c r="B1201">
        <v>94529.999999999985</v>
      </c>
      <c r="C1201">
        <v>107984.99999999999</v>
      </c>
      <c r="D1201">
        <v>121439.99999999999</v>
      </c>
      <c r="E1201">
        <v>134895</v>
      </c>
      <c r="F1201">
        <v>145705</v>
      </c>
      <c r="G1201">
        <v>156515</v>
      </c>
      <c r="H1201">
        <v>167325</v>
      </c>
      <c r="I1201">
        <v>178135</v>
      </c>
    </row>
    <row r="1202" spans="1:9" x14ac:dyDescent="0.3">
      <c r="A1202" s="108" t="s">
        <v>562</v>
      </c>
      <c r="B1202">
        <v>72565</v>
      </c>
      <c r="C1202">
        <v>82915</v>
      </c>
      <c r="D1202">
        <v>93265</v>
      </c>
      <c r="E1202">
        <v>103614.99999999999</v>
      </c>
      <c r="F1202">
        <v>112009.99999999999</v>
      </c>
      <c r="G1202">
        <v>120289.99999999999</v>
      </c>
      <c r="H1202">
        <v>128569.99999999999</v>
      </c>
      <c r="I1202">
        <v>136850</v>
      </c>
    </row>
    <row r="1203" spans="1:9" x14ac:dyDescent="0.3">
      <c r="A1203" s="108" t="s">
        <v>954</v>
      </c>
      <c r="B1203">
        <v>67160</v>
      </c>
      <c r="C1203">
        <v>76705</v>
      </c>
      <c r="D1203">
        <v>86250</v>
      </c>
      <c r="E1203">
        <v>95794.999999999985</v>
      </c>
      <c r="F1203">
        <v>103499.99999999999</v>
      </c>
      <c r="G1203">
        <v>111204.99999999999</v>
      </c>
      <c r="H1203">
        <v>118794.99999999999</v>
      </c>
      <c r="I1203">
        <v>126499.99999999999</v>
      </c>
    </row>
    <row r="1204" spans="1:9" x14ac:dyDescent="0.3">
      <c r="A1204" s="108" t="s">
        <v>955</v>
      </c>
      <c r="B1204">
        <v>94529.999999999985</v>
      </c>
      <c r="C1204">
        <v>107984.99999999999</v>
      </c>
      <c r="D1204">
        <v>121439.99999999999</v>
      </c>
      <c r="E1204">
        <v>134895</v>
      </c>
      <c r="F1204">
        <v>145705</v>
      </c>
      <c r="G1204">
        <v>156515</v>
      </c>
      <c r="H1204">
        <v>167325</v>
      </c>
      <c r="I1204">
        <v>178135</v>
      </c>
    </row>
    <row r="1205" spans="1:9" x14ac:dyDescent="0.3">
      <c r="A1205" s="108" t="s">
        <v>956</v>
      </c>
      <c r="B1205">
        <v>67160</v>
      </c>
      <c r="C1205">
        <v>76705</v>
      </c>
      <c r="D1205">
        <v>86250</v>
      </c>
      <c r="E1205">
        <v>95794.999999999985</v>
      </c>
      <c r="F1205">
        <v>103499.99999999999</v>
      </c>
      <c r="G1205">
        <v>111204.99999999999</v>
      </c>
      <c r="H1205">
        <v>118794.99999999999</v>
      </c>
      <c r="I1205">
        <v>126499.99999999999</v>
      </c>
    </row>
    <row r="1206" spans="1:9" x14ac:dyDescent="0.3">
      <c r="A1206" s="108" t="s">
        <v>42</v>
      </c>
      <c r="B1206">
        <v>67390</v>
      </c>
      <c r="C1206">
        <v>76935</v>
      </c>
      <c r="D1206">
        <v>86595</v>
      </c>
      <c r="E1206">
        <v>96139.999999999985</v>
      </c>
      <c r="F1206">
        <v>103844.99999999999</v>
      </c>
      <c r="G1206">
        <v>111549.99999999999</v>
      </c>
      <c r="H1206">
        <v>119254.99999999999</v>
      </c>
      <c r="I1206">
        <v>126959.99999999999</v>
      </c>
    </row>
    <row r="1207" spans="1:9" x14ac:dyDescent="0.3">
      <c r="A1207" s="108" t="s">
        <v>957</v>
      </c>
      <c r="B1207">
        <v>67160</v>
      </c>
      <c r="C1207">
        <v>76705</v>
      </c>
      <c r="D1207">
        <v>86250</v>
      </c>
      <c r="E1207">
        <v>95794.999999999985</v>
      </c>
      <c r="F1207">
        <v>103499.99999999999</v>
      </c>
      <c r="G1207">
        <v>111204.99999999999</v>
      </c>
      <c r="H1207">
        <v>118794.99999999999</v>
      </c>
      <c r="I1207">
        <v>126499.99999999999</v>
      </c>
    </row>
    <row r="1208" spans="1:9" x14ac:dyDescent="0.3">
      <c r="A1208" s="108" t="s">
        <v>958</v>
      </c>
      <c r="B1208">
        <v>67390</v>
      </c>
      <c r="C1208">
        <v>76935</v>
      </c>
      <c r="D1208">
        <v>86595</v>
      </c>
      <c r="E1208">
        <v>96139.999999999985</v>
      </c>
      <c r="F1208">
        <v>103844.99999999999</v>
      </c>
      <c r="G1208">
        <v>111549.99999999999</v>
      </c>
      <c r="H1208">
        <v>119254.99999999999</v>
      </c>
      <c r="I1208">
        <v>126959.99999999999</v>
      </c>
    </row>
    <row r="1209" spans="1:9" x14ac:dyDescent="0.3">
      <c r="A1209" s="108" t="s">
        <v>959</v>
      </c>
      <c r="B1209">
        <v>67275</v>
      </c>
      <c r="C1209">
        <v>76820</v>
      </c>
      <c r="D1209">
        <v>86480</v>
      </c>
      <c r="E1209">
        <v>96024.999999999985</v>
      </c>
      <c r="F1209">
        <v>103729.99999999999</v>
      </c>
      <c r="G1209">
        <v>111434.99999999999</v>
      </c>
      <c r="H1209">
        <v>119139.99999999999</v>
      </c>
      <c r="I1209">
        <v>126844.99999999999</v>
      </c>
    </row>
    <row r="1210" spans="1:9" x14ac:dyDescent="0.3">
      <c r="A1210" s="108" t="s">
        <v>960</v>
      </c>
      <c r="B1210">
        <v>67160</v>
      </c>
      <c r="C1210">
        <v>76705</v>
      </c>
      <c r="D1210">
        <v>86250</v>
      </c>
      <c r="E1210">
        <v>95794.999999999985</v>
      </c>
      <c r="F1210">
        <v>103499.99999999999</v>
      </c>
      <c r="G1210">
        <v>111204.99999999999</v>
      </c>
      <c r="H1210">
        <v>118794.99999999999</v>
      </c>
      <c r="I1210">
        <v>126499.99999999999</v>
      </c>
    </row>
    <row r="1211" spans="1:9" x14ac:dyDescent="0.3">
      <c r="A1211" s="108" t="s">
        <v>961</v>
      </c>
      <c r="B1211">
        <v>67160</v>
      </c>
      <c r="C1211">
        <v>76705</v>
      </c>
      <c r="D1211">
        <v>86250</v>
      </c>
      <c r="E1211">
        <v>95794.999999999985</v>
      </c>
      <c r="F1211">
        <v>103499.99999999999</v>
      </c>
      <c r="G1211">
        <v>111204.99999999999</v>
      </c>
      <c r="H1211">
        <v>118794.99999999999</v>
      </c>
      <c r="I1211">
        <v>126499.99999999999</v>
      </c>
    </row>
    <row r="1212" spans="1:9" x14ac:dyDescent="0.3">
      <c r="A1212" s="108" t="s">
        <v>53</v>
      </c>
      <c r="B1212">
        <v>67160</v>
      </c>
      <c r="C1212">
        <v>76705</v>
      </c>
      <c r="D1212">
        <v>86250</v>
      </c>
      <c r="E1212">
        <v>95794.999999999985</v>
      </c>
      <c r="F1212">
        <v>103499.99999999999</v>
      </c>
      <c r="G1212">
        <v>111204.99999999999</v>
      </c>
      <c r="H1212">
        <v>118794.99999999999</v>
      </c>
      <c r="I1212">
        <v>126499.99999999999</v>
      </c>
    </row>
    <row r="1213" spans="1:9" x14ac:dyDescent="0.3">
      <c r="A1213" s="108" t="s">
        <v>962</v>
      </c>
      <c r="B1213">
        <v>67160</v>
      </c>
      <c r="C1213">
        <v>76705</v>
      </c>
      <c r="D1213">
        <v>86250</v>
      </c>
      <c r="E1213">
        <v>95794.999999999985</v>
      </c>
      <c r="F1213">
        <v>103499.99999999999</v>
      </c>
      <c r="G1213">
        <v>111204.99999999999</v>
      </c>
      <c r="H1213">
        <v>118794.99999999999</v>
      </c>
      <c r="I1213">
        <v>126499.99999999999</v>
      </c>
    </row>
    <row r="1214" spans="1:9" x14ac:dyDescent="0.3">
      <c r="A1214" s="108" t="s">
        <v>963</v>
      </c>
      <c r="B1214">
        <v>78085</v>
      </c>
      <c r="C1214">
        <v>89240</v>
      </c>
      <c r="D1214">
        <v>100394.99999999999</v>
      </c>
      <c r="E1214">
        <v>111549.99999999999</v>
      </c>
      <c r="F1214">
        <v>120519.99999999999</v>
      </c>
      <c r="G1214">
        <v>129489.99999999999</v>
      </c>
      <c r="H1214">
        <v>138345</v>
      </c>
      <c r="I1214">
        <v>147315</v>
      </c>
    </row>
    <row r="1215" spans="1:9" x14ac:dyDescent="0.3">
      <c r="A1215" s="108" t="s">
        <v>303</v>
      </c>
      <c r="B1215">
        <v>67160</v>
      </c>
      <c r="C1215">
        <v>76705</v>
      </c>
      <c r="D1215">
        <v>86250</v>
      </c>
      <c r="E1215">
        <v>95794.999999999985</v>
      </c>
      <c r="F1215">
        <v>103499.99999999999</v>
      </c>
      <c r="G1215">
        <v>111204.99999999999</v>
      </c>
      <c r="H1215">
        <v>118794.99999999999</v>
      </c>
      <c r="I1215">
        <v>126499.99999999999</v>
      </c>
    </row>
    <row r="1216" spans="1:9" x14ac:dyDescent="0.3">
      <c r="A1216" s="108" t="s">
        <v>304</v>
      </c>
      <c r="B1216">
        <v>67390</v>
      </c>
      <c r="C1216">
        <v>76935</v>
      </c>
      <c r="D1216">
        <v>86595</v>
      </c>
      <c r="E1216">
        <v>96139.999999999985</v>
      </c>
      <c r="F1216">
        <v>103844.99999999999</v>
      </c>
      <c r="G1216">
        <v>111549.99999999999</v>
      </c>
      <c r="H1216">
        <v>119254.99999999999</v>
      </c>
      <c r="I1216">
        <v>126959.99999999999</v>
      </c>
    </row>
    <row r="1217" spans="1:9" x14ac:dyDescent="0.3">
      <c r="A1217" s="108" t="s">
        <v>964</v>
      </c>
      <c r="B1217">
        <v>71530</v>
      </c>
      <c r="C1217">
        <v>81765</v>
      </c>
      <c r="D1217">
        <v>92000</v>
      </c>
      <c r="E1217">
        <v>102119.99999999999</v>
      </c>
      <c r="F1217">
        <v>110399.99999999999</v>
      </c>
      <c r="G1217">
        <v>118564.99999999999</v>
      </c>
      <c r="H1217">
        <v>126729.99999999999</v>
      </c>
      <c r="I1217">
        <v>134895</v>
      </c>
    </row>
    <row r="1218" spans="1:9" x14ac:dyDescent="0.3">
      <c r="A1218" s="108" t="s">
        <v>965</v>
      </c>
      <c r="B1218">
        <v>67160</v>
      </c>
      <c r="C1218">
        <v>76705</v>
      </c>
      <c r="D1218">
        <v>86250</v>
      </c>
      <c r="E1218">
        <v>95794.999999999985</v>
      </c>
      <c r="F1218">
        <v>103499.99999999999</v>
      </c>
      <c r="G1218">
        <v>111204.99999999999</v>
      </c>
      <c r="H1218">
        <v>118794.99999999999</v>
      </c>
      <c r="I1218">
        <v>126499.99999999999</v>
      </c>
    </row>
    <row r="1219" spans="1:9" x14ac:dyDescent="0.3">
      <c r="A1219" s="108" t="s">
        <v>62</v>
      </c>
      <c r="B1219">
        <v>68195</v>
      </c>
      <c r="C1219">
        <v>77970</v>
      </c>
      <c r="D1219">
        <v>87745</v>
      </c>
      <c r="E1219">
        <v>97404.999999999985</v>
      </c>
      <c r="F1219">
        <v>105224.99999999999</v>
      </c>
      <c r="G1219">
        <v>113044.99999999999</v>
      </c>
      <c r="H1219">
        <v>120864.99999999999</v>
      </c>
      <c r="I1219">
        <v>128684.99999999999</v>
      </c>
    </row>
    <row r="1220" spans="1:9" x14ac:dyDescent="0.3">
      <c r="A1220" s="108" t="s">
        <v>126</v>
      </c>
      <c r="B1220">
        <v>67160</v>
      </c>
      <c r="C1220">
        <v>76705</v>
      </c>
      <c r="D1220">
        <v>86250</v>
      </c>
      <c r="E1220">
        <v>95794.999999999985</v>
      </c>
      <c r="F1220">
        <v>103499.99999999999</v>
      </c>
      <c r="G1220">
        <v>111204.99999999999</v>
      </c>
      <c r="H1220">
        <v>118794.99999999999</v>
      </c>
      <c r="I1220">
        <v>126499.99999999999</v>
      </c>
    </row>
    <row r="1221" spans="1:9" x14ac:dyDescent="0.3">
      <c r="A1221" s="108" t="s">
        <v>966</v>
      </c>
      <c r="B1221">
        <v>70150</v>
      </c>
      <c r="C1221">
        <v>80155</v>
      </c>
      <c r="D1221">
        <v>90160</v>
      </c>
      <c r="E1221">
        <v>100164.99999999999</v>
      </c>
      <c r="F1221">
        <v>108214.99999999999</v>
      </c>
      <c r="G1221">
        <v>116264.99999999999</v>
      </c>
      <c r="H1221">
        <v>124314.99999999999</v>
      </c>
      <c r="I1221">
        <v>132250</v>
      </c>
    </row>
    <row r="1222" spans="1:9" x14ac:dyDescent="0.3">
      <c r="A1222" s="108" t="s">
        <v>967</v>
      </c>
      <c r="B1222">
        <v>67160</v>
      </c>
      <c r="C1222">
        <v>76705</v>
      </c>
      <c r="D1222">
        <v>86250</v>
      </c>
      <c r="E1222">
        <v>95794.999999999985</v>
      </c>
      <c r="F1222">
        <v>103499.99999999999</v>
      </c>
      <c r="G1222">
        <v>111204.99999999999</v>
      </c>
      <c r="H1222">
        <v>118794.99999999999</v>
      </c>
      <c r="I1222">
        <v>126499.99999999999</v>
      </c>
    </row>
    <row r="1223" spans="1:9" x14ac:dyDescent="0.3">
      <c r="A1223" s="108" t="s">
        <v>968</v>
      </c>
      <c r="B1223">
        <v>67160</v>
      </c>
      <c r="C1223">
        <v>76705</v>
      </c>
      <c r="D1223">
        <v>86250</v>
      </c>
      <c r="E1223">
        <v>95794.999999999985</v>
      </c>
      <c r="F1223">
        <v>103499.99999999999</v>
      </c>
      <c r="G1223">
        <v>111204.99999999999</v>
      </c>
      <c r="H1223">
        <v>118794.99999999999</v>
      </c>
      <c r="I1223">
        <v>126499.99999999999</v>
      </c>
    </row>
    <row r="1224" spans="1:9" x14ac:dyDescent="0.3">
      <c r="A1224" s="108" t="s">
        <v>969</v>
      </c>
      <c r="B1224">
        <v>67160</v>
      </c>
      <c r="C1224">
        <v>76705</v>
      </c>
      <c r="D1224">
        <v>86250</v>
      </c>
      <c r="E1224">
        <v>95794.999999999985</v>
      </c>
      <c r="F1224">
        <v>103499.99999999999</v>
      </c>
      <c r="G1224">
        <v>111204.99999999999</v>
      </c>
      <c r="H1224">
        <v>118794.99999999999</v>
      </c>
      <c r="I1224">
        <v>126499.99999999999</v>
      </c>
    </row>
    <row r="1225" spans="1:9" x14ac:dyDescent="0.3">
      <c r="A1225" s="108" t="s">
        <v>970</v>
      </c>
      <c r="B1225">
        <v>68885</v>
      </c>
      <c r="C1225">
        <v>78660</v>
      </c>
      <c r="D1225">
        <v>88550</v>
      </c>
      <c r="E1225">
        <v>98324.999999999985</v>
      </c>
      <c r="F1225">
        <v>106259.99999999999</v>
      </c>
      <c r="G1225">
        <v>114079.99999999999</v>
      </c>
      <c r="H1225">
        <v>122014.99999999999</v>
      </c>
      <c r="I1225">
        <v>129834.99999999999</v>
      </c>
    </row>
    <row r="1226" spans="1:9" x14ac:dyDescent="0.3">
      <c r="A1226" s="108" t="s">
        <v>971</v>
      </c>
      <c r="B1226">
        <v>72450</v>
      </c>
      <c r="C1226">
        <v>82800</v>
      </c>
      <c r="D1226">
        <v>93150</v>
      </c>
      <c r="E1226">
        <v>103499.99999999999</v>
      </c>
      <c r="F1226">
        <v>111779.99999999999</v>
      </c>
      <c r="G1226">
        <v>120059.99999999999</v>
      </c>
      <c r="H1226">
        <v>128339.99999999999</v>
      </c>
      <c r="I1226">
        <v>136620</v>
      </c>
    </row>
    <row r="1227" spans="1:9" x14ac:dyDescent="0.3">
      <c r="A1227" s="108" t="s">
        <v>972</v>
      </c>
      <c r="B1227">
        <v>67160</v>
      </c>
      <c r="C1227">
        <v>76705</v>
      </c>
      <c r="D1227">
        <v>86250</v>
      </c>
      <c r="E1227">
        <v>95794.999999999985</v>
      </c>
      <c r="F1227">
        <v>103499.99999999999</v>
      </c>
      <c r="G1227">
        <v>111204.99999999999</v>
      </c>
      <c r="H1227">
        <v>118794.99999999999</v>
      </c>
      <c r="I1227">
        <v>126499.99999999999</v>
      </c>
    </row>
    <row r="1228" spans="1:9" x14ac:dyDescent="0.3">
      <c r="A1228" s="108" t="s">
        <v>973</v>
      </c>
      <c r="B1228">
        <v>67160</v>
      </c>
      <c r="C1228">
        <v>76705</v>
      </c>
      <c r="D1228">
        <v>86250</v>
      </c>
      <c r="E1228">
        <v>95794.999999999985</v>
      </c>
      <c r="F1228">
        <v>103499.99999999999</v>
      </c>
      <c r="G1228">
        <v>111204.99999999999</v>
      </c>
      <c r="H1228">
        <v>118794.99999999999</v>
      </c>
      <c r="I1228">
        <v>126499.99999999999</v>
      </c>
    </row>
    <row r="1229" spans="1:9" x14ac:dyDescent="0.3">
      <c r="A1229" s="108" t="s">
        <v>974</v>
      </c>
      <c r="B1229">
        <v>89815</v>
      </c>
      <c r="C1229">
        <v>102579.99999999999</v>
      </c>
      <c r="D1229">
        <v>115459.99999999999</v>
      </c>
      <c r="E1229">
        <v>128224.99999999999</v>
      </c>
      <c r="F1229">
        <v>138575</v>
      </c>
      <c r="G1229">
        <v>148810</v>
      </c>
      <c r="H1229">
        <v>159045</v>
      </c>
      <c r="I1229">
        <v>169280</v>
      </c>
    </row>
    <row r="1230" spans="1:9" x14ac:dyDescent="0.3">
      <c r="A1230" s="108" t="s">
        <v>975</v>
      </c>
      <c r="B1230">
        <v>67160</v>
      </c>
      <c r="C1230">
        <v>76705</v>
      </c>
      <c r="D1230">
        <v>86250</v>
      </c>
      <c r="E1230">
        <v>95794.999999999985</v>
      </c>
      <c r="F1230">
        <v>103499.99999999999</v>
      </c>
      <c r="G1230">
        <v>111204.99999999999</v>
      </c>
      <c r="H1230">
        <v>118794.99999999999</v>
      </c>
      <c r="I1230">
        <v>126499.99999999999</v>
      </c>
    </row>
    <row r="1231" spans="1:9" x14ac:dyDescent="0.3">
      <c r="A1231" s="108" t="s">
        <v>976</v>
      </c>
      <c r="B1231">
        <v>67390</v>
      </c>
      <c r="C1231">
        <v>76935</v>
      </c>
      <c r="D1231">
        <v>86595</v>
      </c>
      <c r="E1231">
        <v>96139.999999999985</v>
      </c>
      <c r="F1231">
        <v>103844.99999999999</v>
      </c>
      <c r="G1231">
        <v>111549.99999999999</v>
      </c>
      <c r="H1231">
        <v>119254.99999999999</v>
      </c>
      <c r="I1231">
        <v>126959.99999999999</v>
      </c>
    </row>
    <row r="1232" spans="1:9" x14ac:dyDescent="0.3">
      <c r="A1232" s="108" t="s">
        <v>977</v>
      </c>
      <c r="B1232">
        <v>67160</v>
      </c>
      <c r="C1232">
        <v>76705</v>
      </c>
      <c r="D1232">
        <v>86250</v>
      </c>
      <c r="E1232">
        <v>95794.999999999985</v>
      </c>
      <c r="F1232">
        <v>103499.99999999999</v>
      </c>
      <c r="G1232">
        <v>111204.99999999999</v>
      </c>
      <c r="H1232">
        <v>118794.99999999999</v>
      </c>
      <c r="I1232">
        <v>126499.99999999999</v>
      </c>
    </row>
    <row r="1233" spans="1:9" x14ac:dyDescent="0.3">
      <c r="A1233" s="108" t="s">
        <v>978</v>
      </c>
      <c r="B1233">
        <v>67160</v>
      </c>
      <c r="C1233">
        <v>76705</v>
      </c>
      <c r="D1233">
        <v>86250</v>
      </c>
      <c r="E1233">
        <v>95794.999999999985</v>
      </c>
      <c r="F1233">
        <v>103499.99999999999</v>
      </c>
      <c r="G1233">
        <v>111204.99999999999</v>
      </c>
      <c r="H1233">
        <v>118794.99999999999</v>
      </c>
      <c r="I1233">
        <v>126499.99999999999</v>
      </c>
    </row>
    <row r="1234" spans="1:9" x14ac:dyDescent="0.3">
      <c r="A1234" s="108" t="s">
        <v>370</v>
      </c>
      <c r="B1234">
        <v>74980</v>
      </c>
      <c r="C1234">
        <v>85675</v>
      </c>
      <c r="D1234">
        <v>96369.999999999985</v>
      </c>
      <c r="E1234">
        <v>107064.99999999999</v>
      </c>
      <c r="F1234">
        <v>115689.99999999999</v>
      </c>
      <c r="G1234">
        <v>124199.99999999999</v>
      </c>
      <c r="H1234">
        <v>132825</v>
      </c>
      <c r="I1234">
        <v>141335</v>
      </c>
    </row>
    <row r="1235" spans="1:9" x14ac:dyDescent="0.3">
      <c r="A1235" s="108" t="s">
        <v>79</v>
      </c>
      <c r="B1235">
        <v>69805</v>
      </c>
      <c r="C1235">
        <v>79810</v>
      </c>
      <c r="D1235">
        <v>89815</v>
      </c>
      <c r="E1235">
        <v>99704.999999999985</v>
      </c>
      <c r="F1235">
        <v>107754.99999999999</v>
      </c>
      <c r="G1235">
        <v>115689.99999999999</v>
      </c>
      <c r="H1235">
        <v>123739.99999999999</v>
      </c>
      <c r="I1235">
        <v>131675</v>
      </c>
    </row>
    <row r="1236" spans="1:9" x14ac:dyDescent="0.3">
      <c r="A1236" s="108" t="s">
        <v>979</v>
      </c>
      <c r="B1236">
        <v>94529.999999999985</v>
      </c>
      <c r="C1236">
        <v>107984.99999999999</v>
      </c>
      <c r="D1236">
        <v>121439.99999999999</v>
      </c>
      <c r="E1236">
        <v>134895</v>
      </c>
      <c r="F1236">
        <v>145705</v>
      </c>
      <c r="G1236">
        <v>156515</v>
      </c>
      <c r="H1236">
        <v>167325</v>
      </c>
      <c r="I1236">
        <v>178135</v>
      </c>
    </row>
    <row r="1237" spans="1:9" x14ac:dyDescent="0.3">
      <c r="A1237" s="108" t="s">
        <v>980</v>
      </c>
      <c r="B1237">
        <v>68770</v>
      </c>
      <c r="C1237">
        <v>78660</v>
      </c>
      <c r="D1237">
        <v>88435</v>
      </c>
      <c r="E1237">
        <v>98209.999999999985</v>
      </c>
      <c r="F1237">
        <v>106144.99999999999</v>
      </c>
      <c r="G1237">
        <v>113964.99999999999</v>
      </c>
      <c r="H1237">
        <v>121784.99999999999</v>
      </c>
      <c r="I1237">
        <v>129719.99999999999</v>
      </c>
    </row>
    <row r="1238" spans="1:9" x14ac:dyDescent="0.3">
      <c r="A1238" s="108" t="s">
        <v>981</v>
      </c>
      <c r="B1238">
        <v>67160</v>
      </c>
      <c r="C1238">
        <v>76705</v>
      </c>
      <c r="D1238">
        <v>86250</v>
      </c>
      <c r="E1238">
        <v>95794.999999999985</v>
      </c>
      <c r="F1238">
        <v>103499.99999999999</v>
      </c>
      <c r="G1238">
        <v>111204.99999999999</v>
      </c>
      <c r="H1238">
        <v>118794.99999999999</v>
      </c>
      <c r="I1238">
        <v>126499.99999999999</v>
      </c>
    </row>
    <row r="1239" spans="1:9" x14ac:dyDescent="0.3">
      <c r="A1239" s="108" t="s">
        <v>982</v>
      </c>
      <c r="B1239">
        <v>67390</v>
      </c>
      <c r="C1239">
        <v>76935</v>
      </c>
      <c r="D1239">
        <v>86595</v>
      </c>
      <c r="E1239">
        <v>96139.999999999985</v>
      </c>
      <c r="F1239">
        <v>103844.99999999999</v>
      </c>
      <c r="G1239">
        <v>111549.99999999999</v>
      </c>
      <c r="H1239">
        <v>119254.99999999999</v>
      </c>
      <c r="I1239">
        <v>126959.99999999999</v>
      </c>
    </row>
    <row r="1240" spans="1:9" x14ac:dyDescent="0.3">
      <c r="A1240" s="108" t="s">
        <v>983</v>
      </c>
      <c r="B1240">
        <v>77855</v>
      </c>
      <c r="C1240">
        <v>89010</v>
      </c>
      <c r="D1240">
        <v>100164.99999999999</v>
      </c>
      <c r="E1240">
        <v>111204.99999999999</v>
      </c>
      <c r="F1240">
        <v>120174.99999999999</v>
      </c>
      <c r="G1240">
        <v>129029.99999999999</v>
      </c>
      <c r="H1240">
        <v>138000</v>
      </c>
      <c r="I1240">
        <v>146855</v>
      </c>
    </row>
    <row r="1241" spans="1:9" x14ac:dyDescent="0.3">
      <c r="A1241" s="108" t="s">
        <v>374</v>
      </c>
      <c r="B1241">
        <v>67160</v>
      </c>
      <c r="C1241">
        <v>76705</v>
      </c>
      <c r="D1241">
        <v>86250</v>
      </c>
      <c r="E1241">
        <v>95794.999999999985</v>
      </c>
      <c r="F1241">
        <v>103499.99999999999</v>
      </c>
      <c r="G1241">
        <v>111204.99999999999</v>
      </c>
      <c r="H1241">
        <v>118794.99999999999</v>
      </c>
      <c r="I1241">
        <v>126499.99999999999</v>
      </c>
    </row>
    <row r="1242" spans="1:9" x14ac:dyDescent="0.3">
      <c r="A1242" s="108" t="s">
        <v>984</v>
      </c>
      <c r="B1242">
        <v>67620</v>
      </c>
      <c r="C1242">
        <v>77280</v>
      </c>
      <c r="D1242">
        <v>86940</v>
      </c>
      <c r="E1242">
        <v>96599.999999999985</v>
      </c>
      <c r="F1242">
        <v>104419.99999999999</v>
      </c>
      <c r="G1242">
        <v>112124.99999999999</v>
      </c>
      <c r="H1242">
        <v>119829.99999999999</v>
      </c>
      <c r="I1242">
        <v>127534.99999999999</v>
      </c>
    </row>
    <row r="1243" spans="1:9" x14ac:dyDescent="0.3">
      <c r="A1243" s="108" t="s">
        <v>985</v>
      </c>
      <c r="B1243">
        <v>68770</v>
      </c>
      <c r="C1243">
        <v>78545</v>
      </c>
      <c r="D1243">
        <v>88320</v>
      </c>
      <c r="E1243">
        <v>98094.999999999985</v>
      </c>
      <c r="F1243">
        <v>106029.99999999999</v>
      </c>
      <c r="G1243">
        <v>113849.99999999999</v>
      </c>
      <c r="H1243">
        <v>121669.99999999999</v>
      </c>
      <c r="I1243">
        <v>129489.99999999999</v>
      </c>
    </row>
    <row r="1244" spans="1:9" x14ac:dyDescent="0.3">
      <c r="A1244" s="108" t="s">
        <v>88</v>
      </c>
      <c r="B1244">
        <v>94529.999999999985</v>
      </c>
      <c r="C1244">
        <v>107984.99999999999</v>
      </c>
      <c r="D1244">
        <v>121439.99999999999</v>
      </c>
      <c r="E1244">
        <v>134895</v>
      </c>
      <c r="F1244">
        <v>145705</v>
      </c>
      <c r="G1244">
        <v>156515</v>
      </c>
      <c r="H1244">
        <v>167325</v>
      </c>
      <c r="I1244">
        <v>178135</v>
      </c>
    </row>
    <row r="1245" spans="1:9" x14ac:dyDescent="0.3">
      <c r="A1245" s="108" t="s">
        <v>986</v>
      </c>
      <c r="B1245">
        <v>94529.999999999985</v>
      </c>
      <c r="C1245">
        <v>107984.99999999999</v>
      </c>
      <c r="D1245">
        <v>121439.99999999999</v>
      </c>
      <c r="E1245">
        <v>134895</v>
      </c>
      <c r="F1245">
        <v>145705</v>
      </c>
      <c r="G1245">
        <v>156515</v>
      </c>
      <c r="H1245">
        <v>167325</v>
      </c>
      <c r="I1245">
        <v>178135</v>
      </c>
    </row>
    <row r="1246" spans="1:9" x14ac:dyDescent="0.3">
      <c r="A1246" s="108" t="s">
        <v>987</v>
      </c>
      <c r="B1246">
        <v>68425</v>
      </c>
      <c r="C1246">
        <v>78200</v>
      </c>
      <c r="D1246">
        <v>87975</v>
      </c>
      <c r="E1246">
        <v>97749.999999999985</v>
      </c>
      <c r="F1246">
        <v>105569.99999999999</v>
      </c>
      <c r="G1246">
        <v>113389.99999999999</v>
      </c>
      <c r="H1246">
        <v>121209.99999999999</v>
      </c>
      <c r="I1246">
        <v>129029.99999999999</v>
      </c>
    </row>
    <row r="1247" spans="1:9" x14ac:dyDescent="0.3">
      <c r="A1247" s="108" t="s">
        <v>988</v>
      </c>
      <c r="B1247">
        <v>71185</v>
      </c>
      <c r="C1247">
        <v>81305</v>
      </c>
      <c r="D1247">
        <v>91425</v>
      </c>
      <c r="E1247">
        <v>101544.99999999999</v>
      </c>
      <c r="F1247">
        <v>109709.99999999999</v>
      </c>
      <c r="G1247">
        <v>117874.99999999999</v>
      </c>
      <c r="H1247">
        <v>125924.99999999999</v>
      </c>
      <c r="I1247">
        <v>134090</v>
      </c>
    </row>
    <row r="1248" spans="1:9" x14ac:dyDescent="0.3">
      <c r="A1248" s="108" t="s">
        <v>989</v>
      </c>
      <c r="B1248">
        <v>73025</v>
      </c>
      <c r="C1248">
        <v>83490</v>
      </c>
      <c r="D1248">
        <v>93955</v>
      </c>
      <c r="E1248">
        <v>104304.99999999999</v>
      </c>
      <c r="F1248">
        <v>112699.99999999999</v>
      </c>
      <c r="G1248">
        <v>121094.99999999999</v>
      </c>
      <c r="H1248">
        <v>129374.99999999999</v>
      </c>
      <c r="I1248">
        <v>137770</v>
      </c>
    </row>
    <row r="1249" spans="1:11" x14ac:dyDescent="0.3">
      <c r="A1249" s="108" t="s">
        <v>695</v>
      </c>
      <c r="B1249">
        <v>75210</v>
      </c>
      <c r="C1249">
        <v>85905</v>
      </c>
      <c r="D1249">
        <v>96599.999999999985</v>
      </c>
      <c r="E1249">
        <v>107294.99999999999</v>
      </c>
      <c r="F1249">
        <v>115919.99999999999</v>
      </c>
      <c r="G1249">
        <v>124544.99999999999</v>
      </c>
      <c r="H1249">
        <v>133055</v>
      </c>
      <c r="I1249">
        <v>141680</v>
      </c>
    </row>
    <row r="1250" spans="1:11" x14ac:dyDescent="0.3">
      <c r="A1250" s="108" t="s">
        <v>990</v>
      </c>
      <c r="B1250">
        <v>67160</v>
      </c>
      <c r="C1250">
        <v>76705</v>
      </c>
      <c r="D1250">
        <v>86250</v>
      </c>
      <c r="E1250">
        <v>95794.999999999985</v>
      </c>
      <c r="F1250">
        <v>103499.99999999999</v>
      </c>
      <c r="G1250">
        <v>111204.99999999999</v>
      </c>
      <c r="H1250">
        <v>118794.99999999999</v>
      </c>
      <c r="I1250">
        <v>126499.99999999999</v>
      </c>
    </row>
    <row r="1251" spans="1:11" x14ac:dyDescent="0.3">
      <c r="A1251" s="108" t="s">
        <v>324</v>
      </c>
      <c r="B1251">
        <v>67160</v>
      </c>
      <c r="C1251">
        <v>76705</v>
      </c>
      <c r="D1251">
        <v>86250</v>
      </c>
      <c r="E1251">
        <v>95794.999999999985</v>
      </c>
      <c r="F1251">
        <v>103499.99999999999</v>
      </c>
      <c r="G1251">
        <v>111204.99999999999</v>
      </c>
      <c r="H1251">
        <v>118794.99999999999</v>
      </c>
      <c r="I1251">
        <v>126499.99999999999</v>
      </c>
    </row>
    <row r="1252" spans="1:11" x14ac:dyDescent="0.3">
      <c r="A1252" s="108" t="s">
        <v>991</v>
      </c>
      <c r="B1252">
        <v>67160</v>
      </c>
      <c r="C1252">
        <v>76705</v>
      </c>
      <c r="D1252">
        <v>86250</v>
      </c>
      <c r="E1252">
        <v>95794.999999999985</v>
      </c>
      <c r="F1252">
        <v>103499.99999999999</v>
      </c>
      <c r="G1252">
        <v>111204.99999999999</v>
      </c>
      <c r="H1252">
        <v>118794.99999999999</v>
      </c>
      <c r="I1252">
        <v>126499.99999999999</v>
      </c>
    </row>
    <row r="1253" spans="1:11" x14ac:dyDescent="0.3">
      <c r="A1253" s="108" t="s">
        <v>992</v>
      </c>
      <c r="B1253">
        <v>71990</v>
      </c>
      <c r="C1253">
        <v>82340</v>
      </c>
      <c r="D1253">
        <v>92575</v>
      </c>
      <c r="E1253">
        <v>102809.99999999999</v>
      </c>
      <c r="F1253">
        <v>111089.99999999999</v>
      </c>
      <c r="G1253">
        <v>119369.99999999999</v>
      </c>
      <c r="H1253">
        <v>127534.99999999999</v>
      </c>
      <c r="I1253">
        <v>135815</v>
      </c>
    </row>
    <row r="1254" spans="1:11" x14ac:dyDescent="0.3">
      <c r="A1254" s="108" t="s">
        <v>993</v>
      </c>
      <c r="B1254">
        <v>67160</v>
      </c>
      <c r="C1254">
        <v>76705</v>
      </c>
      <c r="D1254">
        <v>86250</v>
      </c>
      <c r="E1254">
        <v>95794.999999999985</v>
      </c>
      <c r="F1254">
        <v>103499.99999999999</v>
      </c>
      <c r="G1254">
        <v>111204.99999999999</v>
      </c>
      <c r="H1254">
        <v>118794.99999999999</v>
      </c>
      <c r="I1254">
        <v>126499.99999999999</v>
      </c>
    </row>
    <row r="1255" spans="1:11" x14ac:dyDescent="0.3">
      <c r="A1255" s="108" t="s">
        <v>994</v>
      </c>
      <c r="B1255">
        <v>67390</v>
      </c>
      <c r="C1255">
        <v>76935</v>
      </c>
      <c r="D1255">
        <v>86595</v>
      </c>
      <c r="E1255">
        <v>96139.999999999985</v>
      </c>
      <c r="F1255">
        <v>103844.99999999999</v>
      </c>
      <c r="G1255">
        <v>111549.99999999999</v>
      </c>
      <c r="H1255">
        <v>119254.99999999999</v>
      </c>
      <c r="I1255">
        <v>126959.99999999999</v>
      </c>
    </row>
    <row r="1256" spans="1:11" x14ac:dyDescent="0.3">
      <c r="A1256" s="108" t="s">
        <v>98</v>
      </c>
      <c r="B1256">
        <v>94529.999999999985</v>
      </c>
      <c r="C1256">
        <v>107984.99999999999</v>
      </c>
      <c r="D1256">
        <v>121439.99999999999</v>
      </c>
      <c r="E1256">
        <v>134895</v>
      </c>
      <c r="F1256">
        <v>145705</v>
      </c>
      <c r="G1256">
        <v>156515</v>
      </c>
      <c r="H1256">
        <v>167325</v>
      </c>
      <c r="I1256">
        <v>178135</v>
      </c>
    </row>
    <row r="1257" spans="1:11" x14ac:dyDescent="0.3">
      <c r="A1257" s="108" t="s">
        <v>995</v>
      </c>
      <c r="B1257">
        <v>67160</v>
      </c>
      <c r="C1257">
        <v>76705</v>
      </c>
      <c r="D1257">
        <v>86250</v>
      </c>
      <c r="E1257">
        <v>95794.999999999985</v>
      </c>
      <c r="F1257">
        <v>103499.99999999999</v>
      </c>
      <c r="G1257">
        <v>111204.99999999999</v>
      </c>
      <c r="H1257">
        <v>118794.99999999999</v>
      </c>
      <c r="I1257">
        <v>126499.99999999999</v>
      </c>
    </row>
    <row r="1258" spans="1:11" x14ac:dyDescent="0.3">
      <c r="A1258" s="108" t="s">
        <v>996</v>
      </c>
      <c r="B1258">
        <v>67160</v>
      </c>
      <c r="C1258">
        <v>76705</v>
      </c>
      <c r="D1258">
        <v>86250</v>
      </c>
      <c r="E1258">
        <v>95794.999999999985</v>
      </c>
      <c r="F1258">
        <v>103499.99999999999</v>
      </c>
      <c r="G1258">
        <v>111204.99999999999</v>
      </c>
      <c r="H1258">
        <v>118794.99999999999</v>
      </c>
      <c r="I1258">
        <v>126499.99999999999</v>
      </c>
    </row>
    <row r="1259" spans="1:11" x14ac:dyDescent="0.3">
      <c r="A1259" s="108" t="s">
        <v>997</v>
      </c>
      <c r="B1259">
        <v>70380</v>
      </c>
      <c r="C1259">
        <v>80500</v>
      </c>
      <c r="D1259">
        <v>90505</v>
      </c>
      <c r="E1259">
        <v>100509.99999999999</v>
      </c>
      <c r="F1259">
        <v>108559.99999999999</v>
      </c>
      <c r="G1259">
        <v>116609.99999999999</v>
      </c>
      <c r="H1259">
        <v>124659.99999999999</v>
      </c>
      <c r="I1259">
        <v>132710</v>
      </c>
    </row>
    <row r="1260" spans="1:11" x14ac:dyDescent="0.3">
      <c r="A1260" s="108" t="s">
        <v>998</v>
      </c>
      <c r="B1260">
        <v>94529.999999999985</v>
      </c>
      <c r="C1260">
        <v>107984.99999999999</v>
      </c>
      <c r="D1260">
        <v>121439.99999999999</v>
      </c>
      <c r="E1260">
        <v>134895</v>
      </c>
      <c r="F1260">
        <v>145705</v>
      </c>
      <c r="G1260">
        <v>156515</v>
      </c>
      <c r="H1260">
        <v>167325</v>
      </c>
      <c r="I1260">
        <v>178135</v>
      </c>
    </row>
    <row r="1261" spans="1:11" x14ac:dyDescent="0.3">
      <c r="A1261" s="108" t="s">
        <v>999</v>
      </c>
      <c r="B1261">
        <v>67160</v>
      </c>
      <c r="C1261">
        <v>76705</v>
      </c>
      <c r="D1261">
        <v>86250</v>
      </c>
      <c r="E1261">
        <v>95794.999999999985</v>
      </c>
      <c r="F1261">
        <v>103499.99999999999</v>
      </c>
      <c r="G1261">
        <v>111204.99999999999</v>
      </c>
      <c r="H1261">
        <v>118794.99999999999</v>
      </c>
      <c r="I1261">
        <v>126499.99999999999</v>
      </c>
    </row>
    <row r="1262" spans="1:11" x14ac:dyDescent="0.3">
      <c r="A1262" s="108" t="s">
        <v>8</v>
      </c>
      <c r="B1262">
        <v>47379.999999999993</v>
      </c>
      <c r="C1262">
        <v>54164.999999999993</v>
      </c>
      <c r="D1262">
        <v>60949.999999999993</v>
      </c>
      <c r="E1262">
        <v>67620</v>
      </c>
      <c r="F1262">
        <v>73140</v>
      </c>
      <c r="G1262">
        <v>78545</v>
      </c>
      <c r="H1262">
        <v>83950</v>
      </c>
      <c r="I1262">
        <v>89355</v>
      </c>
      <c r="K1262" s="106" t="s">
        <v>1843</v>
      </c>
    </row>
    <row r="1263" spans="1:11" x14ac:dyDescent="0.3">
      <c r="A1263" s="108" t="s">
        <v>1455</v>
      </c>
      <c r="B1263">
        <v>47724.999999999993</v>
      </c>
      <c r="C1263">
        <v>54509.999999999993</v>
      </c>
      <c r="D1263">
        <v>61294.999999999993</v>
      </c>
      <c r="E1263">
        <v>68080</v>
      </c>
      <c r="F1263">
        <v>73600</v>
      </c>
      <c r="G1263">
        <v>79005</v>
      </c>
      <c r="H1263">
        <v>84525</v>
      </c>
      <c r="I1263">
        <v>89930</v>
      </c>
    </row>
    <row r="1264" spans="1:11" x14ac:dyDescent="0.3">
      <c r="A1264" s="108" t="s">
        <v>1456</v>
      </c>
      <c r="B1264">
        <v>47379.999999999993</v>
      </c>
      <c r="C1264">
        <v>54164.999999999993</v>
      </c>
      <c r="D1264">
        <v>60949.999999999993</v>
      </c>
      <c r="E1264">
        <v>67620</v>
      </c>
      <c r="F1264">
        <v>73140</v>
      </c>
      <c r="G1264">
        <v>78545</v>
      </c>
      <c r="H1264">
        <v>83950</v>
      </c>
      <c r="I1264">
        <v>89355</v>
      </c>
    </row>
    <row r="1265" spans="1:11" x14ac:dyDescent="0.3">
      <c r="A1265" s="108" t="s">
        <v>1457</v>
      </c>
      <c r="B1265">
        <v>47379.999999999993</v>
      </c>
      <c r="C1265">
        <v>54164.999999999993</v>
      </c>
      <c r="D1265">
        <v>60949.999999999993</v>
      </c>
      <c r="E1265">
        <v>67620</v>
      </c>
      <c r="F1265">
        <v>73140</v>
      </c>
      <c r="G1265">
        <v>78545</v>
      </c>
      <c r="H1265">
        <v>83950</v>
      </c>
      <c r="I1265">
        <v>89355</v>
      </c>
    </row>
    <row r="1266" spans="1:11" x14ac:dyDescent="0.3">
      <c r="A1266" s="108" t="s">
        <v>107</v>
      </c>
      <c r="B1266">
        <v>47379.999999999993</v>
      </c>
      <c r="C1266">
        <v>54164.999999999993</v>
      </c>
      <c r="D1266">
        <v>60949.999999999993</v>
      </c>
      <c r="E1266">
        <v>67620</v>
      </c>
      <c r="F1266">
        <v>73140</v>
      </c>
      <c r="G1266">
        <v>78545</v>
      </c>
      <c r="H1266">
        <v>83950</v>
      </c>
      <c r="I1266">
        <v>89355</v>
      </c>
    </row>
    <row r="1267" spans="1:11" x14ac:dyDescent="0.3">
      <c r="A1267" s="108" t="s">
        <v>1458</v>
      </c>
      <c r="B1267">
        <v>47379.999999999993</v>
      </c>
      <c r="C1267">
        <v>54164.999999999993</v>
      </c>
      <c r="D1267">
        <v>60949.999999999993</v>
      </c>
      <c r="E1267">
        <v>67620</v>
      </c>
      <c r="F1267">
        <v>73140</v>
      </c>
      <c r="G1267">
        <v>78545</v>
      </c>
      <c r="H1267">
        <v>83950</v>
      </c>
      <c r="I1267">
        <v>89355</v>
      </c>
    </row>
    <row r="1268" spans="1:11" x14ac:dyDescent="0.3">
      <c r="A1268" s="108" t="s">
        <v>14</v>
      </c>
      <c r="B1268">
        <v>47379.999999999993</v>
      </c>
      <c r="C1268">
        <v>54164.999999999993</v>
      </c>
      <c r="D1268">
        <v>60949.999999999993</v>
      </c>
      <c r="E1268">
        <v>67620</v>
      </c>
      <c r="F1268">
        <v>73140</v>
      </c>
      <c r="G1268">
        <v>78545</v>
      </c>
      <c r="H1268">
        <v>83950</v>
      </c>
      <c r="I1268">
        <v>89355</v>
      </c>
    </row>
    <row r="1269" spans="1:11" x14ac:dyDescent="0.3">
      <c r="A1269" s="108" t="s">
        <v>15</v>
      </c>
      <c r="B1269">
        <v>51634.999999999993</v>
      </c>
      <c r="C1269">
        <v>58994.999999999993</v>
      </c>
      <c r="D1269">
        <v>66355</v>
      </c>
      <c r="E1269">
        <v>73715</v>
      </c>
      <c r="F1269">
        <v>79695</v>
      </c>
      <c r="G1269">
        <v>85560</v>
      </c>
      <c r="H1269">
        <v>91425</v>
      </c>
      <c r="I1269">
        <v>97404.999999999985</v>
      </c>
    </row>
    <row r="1270" spans="1:11" x14ac:dyDescent="0.3">
      <c r="A1270" s="108" t="s">
        <v>1310</v>
      </c>
      <c r="B1270">
        <v>47379.999999999993</v>
      </c>
      <c r="C1270">
        <v>54164.999999999993</v>
      </c>
      <c r="D1270">
        <v>60949.999999999993</v>
      </c>
      <c r="E1270">
        <v>67620</v>
      </c>
      <c r="F1270">
        <v>73140</v>
      </c>
      <c r="G1270">
        <v>78545</v>
      </c>
      <c r="H1270">
        <v>83950</v>
      </c>
      <c r="I1270">
        <v>89355</v>
      </c>
    </row>
    <row r="1271" spans="1:11" x14ac:dyDescent="0.3">
      <c r="A1271" s="108" t="s">
        <v>1127</v>
      </c>
      <c r="B1271">
        <v>47379.999999999993</v>
      </c>
      <c r="C1271">
        <v>54164.999999999993</v>
      </c>
      <c r="D1271">
        <v>60949.999999999993</v>
      </c>
      <c r="E1271">
        <v>67620</v>
      </c>
      <c r="F1271">
        <v>73140</v>
      </c>
      <c r="G1271">
        <v>78545</v>
      </c>
      <c r="H1271">
        <v>83950</v>
      </c>
      <c r="I1271">
        <v>89355</v>
      </c>
    </row>
    <row r="1272" spans="1:11" x14ac:dyDescent="0.3">
      <c r="A1272" s="108" t="s">
        <v>1006</v>
      </c>
      <c r="B1272">
        <v>47379.999999999993</v>
      </c>
      <c r="C1272">
        <v>54164.999999999993</v>
      </c>
      <c r="D1272">
        <v>60949.999999999993</v>
      </c>
      <c r="E1272">
        <v>67620</v>
      </c>
      <c r="F1272">
        <v>73140</v>
      </c>
      <c r="G1272">
        <v>78545</v>
      </c>
      <c r="H1272">
        <v>83950</v>
      </c>
      <c r="I1272">
        <v>89355</v>
      </c>
    </row>
    <row r="1273" spans="1:11" x14ac:dyDescent="0.3">
      <c r="A1273" s="108" t="s">
        <v>719</v>
      </c>
      <c r="B1273">
        <v>50944.999999999993</v>
      </c>
      <c r="C1273">
        <v>58189.999999999993</v>
      </c>
      <c r="D1273">
        <v>65434.999999999993</v>
      </c>
      <c r="E1273">
        <v>72680</v>
      </c>
      <c r="F1273">
        <v>78545</v>
      </c>
      <c r="G1273">
        <v>84410</v>
      </c>
      <c r="H1273">
        <v>90160</v>
      </c>
      <c r="I1273">
        <v>96024.999999999985</v>
      </c>
    </row>
    <row r="1274" spans="1:11" x14ac:dyDescent="0.3">
      <c r="A1274" s="108" t="s">
        <v>20</v>
      </c>
      <c r="B1274">
        <v>47379.999999999993</v>
      </c>
      <c r="C1274">
        <v>54164.999999999993</v>
      </c>
      <c r="D1274">
        <v>60949.999999999993</v>
      </c>
      <c r="E1274">
        <v>67620</v>
      </c>
      <c r="F1274">
        <v>73140</v>
      </c>
      <c r="G1274">
        <v>78545</v>
      </c>
      <c r="H1274">
        <v>83950</v>
      </c>
      <c r="I1274">
        <v>89355</v>
      </c>
    </row>
    <row r="1275" spans="1:11" x14ac:dyDescent="0.3">
      <c r="A1275" s="108" t="s">
        <v>1459</v>
      </c>
      <c r="B1275">
        <v>47379.999999999993</v>
      </c>
      <c r="C1275">
        <v>54164.999999999993</v>
      </c>
      <c r="D1275">
        <v>60949.999999999993</v>
      </c>
      <c r="E1275">
        <v>67620</v>
      </c>
      <c r="F1275">
        <v>73140</v>
      </c>
      <c r="G1275">
        <v>78545</v>
      </c>
      <c r="H1275">
        <v>83950</v>
      </c>
      <c r="I1275">
        <v>89355</v>
      </c>
      <c r="K1275" s="101"/>
    </row>
    <row r="1276" spans="1:11" x14ac:dyDescent="0.3">
      <c r="A1276" s="108" t="s">
        <v>1460</v>
      </c>
      <c r="B1276">
        <v>61179.999999999993</v>
      </c>
      <c r="C1276">
        <v>69920</v>
      </c>
      <c r="D1276">
        <v>78660</v>
      </c>
      <c r="E1276">
        <v>87400</v>
      </c>
      <c r="F1276">
        <v>94414.999999999985</v>
      </c>
      <c r="G1276">
        <v>101429.99999999999</v>
      </c>
      <c r="H1276">
        <v>108444.99999999999</v>
      </c>
      <c r="I1276">
        <v>115459.99999999999</v>
      </c>
    </row>
    <row r="1277" spans="1:11" x14ac:dyDescent="0.3">
      <c r="A1277" s="108" t="s">
        <v>1132</v>
      </c>
      <c r="B1277">
        <v>47379.999999999993</v>
      </c>
      <c r="C1277">
        <v>54164.999999999993</v>
      </c>
      <c r="D1277">
        <v>60949.999999999993</v>
      </c>
      <c r="E1277">
        <v>67620</v>
      </c>
      <c r="F1277">
        <v>73140</v>
      </c>
      <c r="G1277">
        <v>78545</v>
      </c>
      <c r="H1277">
        <v>83950</v>
      </c>
      <c r="I1277">
        <v>89355</v>
      </c>
    </row>
    <row r="1278" spans="1:11" x14ac:dyDescent="0.3">
      <c r="A1278" s="108" t="s">
        <v>1039</v>
      </c>
      <c r="B1278">
        <v>61869.999999999993</v>
      </c>
      <c r="C1278">
        <v>70725</v>
      </c>
      <c r="D1278">
        <v>79580</v>
      </c>
      <c r="E1278">
        <v>88320</v>
      </c>
      <c r="F1278">
        <v>95449.999999999985</v>
      </c>
      <c r="G1278">
        <v>102464.99999999999</v>
      </c>
      <c r="H1278">
        <v>109594.99999999999</v>
      </c>
      <c r="I1278">
        <v>116609.99999999999</v>
      </c>
    </row>
    <row r="1279" spans="1:11" x14ac:dyDescent="0.3">
      <c r="A1279" s="108" t="s">
        <v>1461</v>
      </c>
      <c r="B1279">
        <v>50599.999999999993</v>
      </c>
      <c r="C1279">
        <v>57844.999999999993</v>
      </c>
      <c r="D1279">
        <v>65089.999999999993</v>
      </c>
      <c r="E1279">
        <v>72220</v>
      </c>
      <c r="F1279">
        <v>78085</v>
      </c>
      <c r="G1279">
        <v>83835</v>
      </c>
      <c r="H1279">
        <v>89585</v>
      </c>
      <c r="I1279">
        <v>95334.999999999985</v>
      </c>
    </row>
    <row r="1280" spans="1:11" x14ac:dyDescent="0.3">
      <c r="A1280" s="108" t="s">
        <v>32</v>
      </c>
      <c r="B1280">
        <v>47379.999999999993</v>
      </c>
      <c r="C1280">
        <v>54164.999999999993</v>
      </c>
      <c r="D1280">
        <v>60949.999999999993</v>
      </c>
      <c r="E1280">
        <v>67620</v>
      </c>
      <c r="F1280">
        <v>73140</v>
      </c>
      <c r="G1280">
        <v>78545</v>
      </c>
      <c r="H1280">
        <v>83950</v>
      </c>
      <c r="I1280">
        <v>89355</v>
      </c>
    </row>
    <row r="1281" spans="1:9" x14ac:dyDescent="0.3">
      <c r="A1281" s="108" t="s">
        <v>1462</v>
      </c>
      <c r="B1281">
        <v>50714.999999999993</v>
      </c>
      <c r="C1281">
        <v>57959.999999999993</v>
      </c>
      <c r="D1281">
        <v>65204.999999999993</v>
      </c>
      <c r="E1281">
        <v>72450</v>
      </c>
      <c r="F1281">
        <v>78315</v>
      </c>
      <c r="G1281">
        <v>84065</v>
      </c>
      <c r="H1281">
        <v>89930</v>
      </c>
      <c r="I1281">
        <v>95679.999999999985</v>
      </c>
    </row>
    <row r="1282" spans="1:9" x14ac:dyDescent="0.3">
      <c r="A1282" s="108" t="s">
        <v>35</v>
      </c>
      <c r="B1282">
        <v>53704.999999999993</v>
      </c>
      <c r="C1282">
        <v>61294.999999999993</v>
      </c>
      <c r="D1282">
        <v>69000</v>
      </c>
      <c r="E1282">
        <v>76590</v>
      </c>
      <c r="F1282">
        <v>82800</v>
      </c>
      <c r="G1282">
        <v>88895</v>
      </c>
      <c r="H1282">
        <v>94989.999999999985</v>
      </c>
      <c r="I1282">
        <v>101199.99999999999</v>
      </c>
    </row>
    <row r="1283" spans="1:9" x14ac:dyDescent="0.3">
      <c r="A1283" s="108" t="s">
        <v>1463</v>
      </c>
      <c r="B1283">
        <v>47379.999999999993</v>
      </c>
      <c r="C1283">
        <v>54164.999999999993</v>
      </c>
      <c r="D1283">
        <v>60949.999999999993</v>
      </c>
      <c r="E1283">
        <v>67620</v>
      </c>
      <c r="F1283">
        <v>73140</v>
      </c>
      <c r="G1283">
        <v>78545</v>
      </c>
      <c r="H1283">
        <v>83950</v>
      </c>
      <c r="I1283">
        <v>89355</v>
      </c>
    </row>
    <row r="1284" spans="1:9" x14ac:dyDescent="0.3">
      <c r="A1284" s="108" t="s">
        <v>37</v>
      </c>
      <c r="B1284">
        <v>54394.999999999993</v>
      </c>
      <c r="C1284">
        <v>62099.999999999993</v>
      </c>
      <c r="D1284">
        <v>69920</v>
      </c>
      <c r="E1284">
        <v>77625</v>
      </c>
      <c r="F1284">
        <v>83835</v>
      </c>
      <c r="G1284">
        <v>90045</v>
      </c>
      <c r="H1284">
        <v>96254.999999999985</v>
      </c>
      <c r="I1284">
        <v>102464.99999999999</v>
      </c>
    </row>
    <row r="1285" spans="1:9" x14ac:dyDescent="0.3">
      <c r="A1285" s="108" t="s">
        <v>119</v>
      </c>
      <c r="B1285">
        <v>54394.999999999993</v>
      </c>
      <c r="C1285">
        <v>62099.999999999993</v>
      </c>
      <c r="D1285">
        <v>69920</v>
      </c>
      <c r="E1285">
        <v>77625</v>
      </c>
      <c r="F1285">
        <v>83835</v>
      </c>
      <c r="G1285">
        <v>90045</v>
      </c>
      <c r="H1285">
        <v>96254.999999999985</v>
      </c>
      <c r="I1285">
        <v>102464.99999999999</v>
      </c>
    </row>
    <row r="1286" spans="1:9" x14ac:dyDescent="0.3">
      <c r="A1286" s="108" t="s">
        <v>1464</v>
      </c>
      <c r="B1286">
        <v>61179.999999999993</v>
      </c>
      <c r="C1286">
        <v>69920</v>
      </c>
      <c r="D1286">
        <v>78660</v>
      </c>
      <c r="E1286">
        <v>87400</v>
      </c>
      <c r="F1286">
        <v>94414.999999999985</v>
      </c>
      <c r="G1286">
        <v>101429.99999999999</v>
      </c>
      <c r="H1286">
        <v>108444.99999999999</v>
      </c>
      <c r="I1286">
        <v>115459.99999999999</v>
      </c>
    </row>
    <row r="1287" spans="1:9" x14ac:dyDescent="0.3">
      <c r="A1287" s="108" t="s">
        <v>850</v>
      </c>
      <c r="B1287">
        <v>47379.999999999993</v>
      </c>
      <c r="C1287">
        <v>54164.999999999993</v>
      </c>
      <c r="D1287">
        <v>60949.999999999993</v>
      </c>
      <c r="E1287">
        <v>67620</v>
      </c>
      <c r="F1287">
        <v>73140</v>
      </c>
      <c r="G1287">
        <v>78545</v>
      </c>
      <c r="H1287">
        <v>83950</v>
      </c>
      <c r="I1287">
        <v>89355</v>
      </c>
    </row>
    <row r="1288" spans="1:9" x14ac:dyDescent="0.3">
      <c r="A1288" s="108" t="s">
        <v>1015</v>
      </c>
      <c r="B1288">
        <v>47379.999999999993</v>
      </c>
      <c r="C1288">
        <v>54164.999999999993</v>
      </c>
      <c r="D1288">
        <v>60949.999999999993</v>
      </c>
      <c r="E1288">
        <v>67620</v>
      </c>
      <c r="F1288">
        <v>73140</v>
      </c>
      <c r="G1288">
        <v>78545</v>
      </c>
      <c r="H1288">
        <v>83950</v>
      </c>
      <c r="I1288">
        <v>89355</v>
      </c>
    </row>
    <row r="1289" spans="1:9" x14ac:dyDescent="0.3">
      <c r="A1289" s="108" t="s">
        <v>1465</v>
      </c>
      <c r="B1289">
        <v>47379.999999999993</v>
      </c>
      <c r="C1289">
        <v>54164.999999999993</v>
      </c>
      <c r="D1289">
        <v>60949.999999999993</v>
      </c>
      <c r="E1289">
        <v>67620</v>
      </c>
      <c r="F1289">
        <v>73140</v>
      </c>
      <c r="G1289">
        <v>78545</v>
      </c>
      <c r="H1289">
        <v>83950</v>
      </c>
      <c r="I1289">
        <v>89355</v>
      </c>
    </row>
    <row r="1290" spans="1:9" x14ac:dyDescent="0.3">
      <c r="A1290" s="108" t="s">
        <v>1466</v>
      </c>
      <c r="B1290">
        <v>47609.999999999993</v>
      </c>
      <c r="C1290">
        <v>54394.999999999993</v>
      </c>
      <c r="D1290">
        <v>61179.999999999993</v>
      </c>
      <c r="E1290">
        <v>67965</v>
      </c>
      <c r="F1290">
        <v>73485</v>
      </c>
      <c r="G1290">
        <v>78890</v>
      </c>
      <c r="H1290">
        <v>84295</v>
      </c>
      <c r="I1290">
        <v>89815</v>
      </c>
    </row>
    <row r="1291" spans="1:9" x14ac:dyDescent="0.3">
      <c r="A1291" s="108" t="s">
        <v>42</v>
      </c>
      <c r="B1291">
        <v>59224.999999999993</v>
      </c>
      <c r="C1291">
        <v>67620</v>
      </c>
      <c r="D1291">
        <v>76130</v>
      </c>
      <c r="E1291">
        <v>84525</v>
      </c>
      <c r="F1291">
        <v>91310</v>
      </c>
      <c r="G1291">
        <v>98094.999999999985</v>
      </c>
      <c r="H1291">
        <v>104879.99999999999</v>
      </c>
      <c r="I1291">
        <v>111664.99999999999</v>
      </c>
    </row>
    <row r="1292" spans="1:9" x14ac:dyDescent="0.3">
      <c r="A1292" s="108" t="s">
        <v>43</v>
      </c>
      <c r="B1292">
        <v>47379.999999999993</v>
      </c>
      <c r="C1292">
        <v>54164.999999999993</v>
      </c>
      <c r="D1292">
        <v>60949.999999999993</v>
      </c>
      <c r="E1292">
        <v>67620</v>
      </c>
      <c r="F1292">
        <v>73140</v>
      </c>
      <c r="G1292">
        <v>78545</v>
      </c>
      <c r="H1292">
        <v>83950</v>
      </c>
      <c r="I1292">
        <v>89355</v>
      </c>
    </row>
    <row r="1293" spans="1:9" x14ac:dyDescent="0.3">
      <c r="A1293" s="108" t="s">
        <v>44</v>
      </c>
      <c r="B1293">
        <v>47379.999999999993</v>
      </c>
      <c r="C1293">
        <v>54164.999999999993</v>
      </c>
      <c r="D1293">
        <v>60949.999999999993</v>
      </c>
      <c r="E1293">
        <v>67620</v>
      </c>
      <c r="F1293">
        <v>73140</v>
      </c>
      <c r="G1293">
        <v>78545</v>
      </c>
      <c r="H1293">
        <v>83950</v>
      </c>
      <c r="I1293">
        <v>89355</v>
      </c>
    </row>
    <row r="1294" spans="1:9" x14ac:dyDescent="0.3">
      <c r="A1294" s="108" t="s">
        <v>1415</v>
      </c>
      <c r="B1294">
        <v>47379.999999999993</v>
      </c>
      <c r="C1294">
        <v>54164.999999999993</v>
      </c>
      <c r="D1294">
        <v>60949.999999999993</v>
      </c>
      <c r="E1294">
        <v>67620</v>
      </c>
      <c r="F1294">
        <v>73140</v>
      </c>
      <c r="G1294">
        <v>78545</v>
      </c>
      <c r="H1294">
        <v>83950</v>
      </c>
      <c r="I1294">
        <v>89355</v>
      </c>
    </row>
    <row r="1295" spans="1:9" x14ac:dyDescent="0.3">
      <c r="A1295" s="108" t="s">
        <v>571</v>
      </c>
      <c r="B1295">
        <v>47379.999999999993</v>
      </c>
      <c r="C1295">
        <v>54164.999999999993</v>
      </c>
      <c r="D1295">
        <v>60949.999999999993</v>
      </c>
      <c r="E1295">
        <v>67620</v>
      </c>
      <c r="F1295">
        <v>73140</v>
      </c>
      <c r="G1295">
        <v>78545</v>
      </c>
      <c r="H1295">
        <v>83950</v>
      </c>
      <c r="I1295">
        <v>89355</v>
      </c>
    </row>
    <row r="1296" spans="1:9" x14ac:dyDescent="0.3">
      <c r="A1296" s="108" t="s">
        <v>1467</v>
      </c>
      <c r="B1296">
        <v>47379.999999999993</v>
      </c>
      <c r="C1296">
        <v>54164.999999999993</v>
      </c>
      <c r="D1296">
        <v>60949.999999999993</v>
      </c>
      <c r="E1296">
        <v>67620</v>
      </c>
      <c r="F1296">
        <v>73140</v>
      </c>
      <c r="G1296">
        <v>78545</v>
      </c>
      <c r="H1296">
        <v>83950</v>
      </c>
      <c r="I1296">
        <v>89355</v>
      </c>
    </row>
    <row r="1297" spans="1:9" x14ac:dyDescent="0.3">
      <c r="A1297" s="108" t="s">
        <v>358</v>
      </c>
      <c r="B1297">
        <v>64169.999999999993</v>
      </c>
      <c r="C1297">
        <v>73255</v>
      </c>
      <c r="D1297">
        <v>82455</v>
      </c>
      <c r="E1297">
        <v>91540</v>
      </c>
      <c r="F1297">
        <v>98899.999999999985</v>
      </c>
      <c r="G1297">
        <v>106259.99999999999</v>
      </c>
      <c r="H1297">
        <v>113619.99999999999</v>
      </c>
      <c r="I1297">
        <v>120864.99999999999</v>
      </c>
    </row>
    <row r="1298" spans="1:9" x14ac:dyDescent="0.3">
      <c r="A1298" s="108" t="s">
        <v>580</v>
      </c>
      <c r="B1298">
        <v>50599.999999999993</v>
      </c>
      <c r="C1298">
        <v>57844.999999999993</v>
      </c>
      <c r="D1298">
        <v>65089.999999999993</v>
      </c>
      <c r="E1298">
        <v>72220</v>
      </c>
      <c r="F1298">
        <v>78085</v>
      </c>
      <c r="G1298">
        <v>83835</v>
      </c>
      <c r="H1298">
        <v>89585</v>
      </c>
      <c r="I1298">
        <v>95334.999999999985</v>
      </c>
    </row>
    <row r="1299" spans="1:9" x14ac:dyDescent="0.3">
      <c r="A1299" s="108" t="s">
        <v>1016</v>
      </c>
      <c r="B1299">
        <v>47379.999999999993</v>
      </c>
      <c r="C1299">
        <v>54164.999999999993</v>
      </c>
      <c r="D1299">
        <v>60949.999999999993</v>
      </c>
      <c r="E1299">
        <v>67620</v>
      </c>
      <c r="F1299">
        <v>73140</v>
      </c>
      <c r="G1299">
        <v>78545</v>
      </c>
      <c r="H1299">
        <v>83950</v>
      </c>
      <c r="I1299">
        <v>89355</v>
      </c>
    </row>
    <row r="1300" spans="1:9" x14ac:dyDescent="0.3">
      <c r="A1300" s="108" t="s">
        <v>54</v>
      </c>
      <c r="B1300">
        <v>50599.999999999993</v>
      </c>
      <c r="C1300">
        <v>57844.999999999993</v>
      </c>
      <c r="D1300">
        <v>65089.999999999993</v>
      </c>
      <c r="E1300">
        <v>72220</v>
      </c>
      <c r="F1300">
        <v>78085</v>
      </c>
      <c r="G1300">
        <v>83835</v>
      </c>
      <c r="H1300">
        <v>89585</v>
      </c>
      <c r="I1300">
        <v>95334.999999999985</v>
      </c>
    </row>
    <row r="1301" spans="1:9" x14ac:dyDescent="0.3">
      <c r="A1301" s="108" t="s">
        <v>1468</v>
      </c>
      <c r="B1301">
        <v>47379.999999999993</v>
      </c>
      <c r="C1301">
        <v>54164.999999999993</v>
      </c>
      <c r="D1301">
        <v>60949.999999999993</v>
      </c>
      <c r="E1301">
        <v>67620</v>
      </c>
      <c r="F1301">
        <v>73140</v>
      </c>
      <c r="G1301">
        <v>78545</v>
      </c>
      <c r="H1301">
        <v>83950</v>
      </c>
      <c r="I1301">
        <v>89355</v>
      </c>
    </row>
    <row r="1302" spans="1:9" x14ac:dyDescent="0.3">
      <c r="A1302" s="108" t="s">
        <v>55</v>
      </c>
      <c r="B1302">
        <v>52324.999999999993</v>
      </c>
      <c r="C1302">
        <v>59799.999999999993</v>
      </c>
      <c r="D1302">
        <v>67275</v>
      </c>
      <c r="E1302">
        <v>74750</v>
      </c>
      <c r="F1302">
        <v>80730</v>
      </c>
      <c r="G1302">
        <v>86710</v>
      </c>
      <c r="H1302">
        <v>92690</v>
      </c>
      <c r="I1302">
        <v>98669.999999999985</v>
      </c>
    </row>
    <row r="1303" spans="1:9" x14ac:dyDescent="0.3">
      <c r="A1303" s="108" t="s">
        <v>1469</v>
      </c>
      <c r="B1303">
        <v>47379.999999999993</v>
      </c>
      <c r="C1303">
        <v>54164.999999999993</v>
      </c>
      <c r="D1303">
        <v>60949.999999999993</v>
      </c>
      <c r="E1303">
        <v>67620</v>
      </c>
      <c r="F1303">
        <v>73140</v>
      </c>
      <c r="G1303">
        <v>78545</v>
      </c>
      <c r="H1303">
        <v>83950</v>
      </c>
      <c r="I1303">
        <v>89355</v>
      </c>
    </row>
    <row r="1304" spans="1:9" x14ac:dyDescent="0.3">
      <c r="A1304" s="108" t="s">
        <v>303</v>
      </c>
      <c r="B1304">
        <v>49794.999999999993</v>
      </c>
      <c r="C1304">
        <v>56924.999999999993</v>
      </c>
      <c r="D1304">
        <v>64054.999999999993</v>
      </c>
      <c r="E1304">
        <v>71070</v>
      </c>
      <c r="F1304">
        <v>76820</v>
      </c>
      <c r="G1304">
        <v>82455</v>
      </c>
      <c r="H1304">
        <v>88205</v>
      </c>
      <c r="I1304">
        <v>93840</v>
      </c>
    </row>
    <row r="1305" spans="1:9" x14ac:dyDescent="0.3">
      <c r="A1305" s="108" t="s">
        <v>1139</v>
      </c>
      <c r="B1305">
        <v>55084.999999999993</v>
      </c>
      <c r="C1305">
        <v>63019.999999999993</v>
      </c>
      <c r="D1305">
        <v>70840</v>
      </c>
      <c r="E1305">
        <v>78660</v>
      </c>
      <c r="F1305">
        <v>84985</v>
      </c>
      <c r="G1305">
        <v>91310</v>
      </c>
      <c r="H1305">
        <v>97634.999999999985</v>
      </c>
      <c r="I1305">
        <v>103844.99999999999</v>
      </c>
    </row>
    <row r="1306" spans="1:9" x14ac:dyDescent="0.3">
      <c r="A1306" s="108" t="s">
        <v>60</v>
      </c>
      <c r="B1306">
        <v>61179.999999999993</v>
      </c>
      <c r="C1306">
        <v>69920</v>
      </c>
      <c r="D1306">
        <v>78660</v>
      </c>
      <c r="E1306">
        <v>87400</v>
      </c>
      <c r="F1306">
        <v>94414.999999999985</v>
      </c>
      <c r="G1306">
        <v>101429.99999999999</v>
      </c>
      <c r="H1306">
        <v>108444.99999999999</v>
      </c>
      <c r="I1306">
        <v>115459.99999999999</v>
      </c>
    </row>
    <row r="1307" spans="1:9" x14ac:dyDescent="0.3">
      <c r="A1307" s="108" t="s">
        <v>61</v>
      </c>
      <c r="B1307">
        <v>47379.999999999993</v>
      </c>
      <c r="C1307">
        <v>54164.999999999993</v>
      </c>
      <c r="D1307">
        <v>60949.999999999993</v>
      </c>
      <c r="E1307">
        <v>67620</v>
      </c>
      <c r="F1307">
        <v>73140</v>
      </c>
      <c r="G1307">
        <v>78545</v>
      </c>
      <c r="H1307">
        <v>83950</v>
      </c>
      <c r="I1307">
        <v>89355</v>
      </c>
    </row>
    <row r="1308" spans="1:9" x14ac:dyDescent="0.3">
      <c r="A1308" s="108" t="s">
        <v>62</v>
      </c>
      <c r="B1308">
        <v>47379.999999999993</v>
      </c>
      <c r="C1308">
        <v>54164.999999999993</v>
      </c>
      <c r="D1308">
        <v>60949.999999999993</v>
      </c>
      <c r="E1308">
        <v>67620</v>
      </c>
      <c r="F1308">
        <v>73140</v>
      </c>
      <c r="G1308">
        <v>78545</v>
      </c>
      <c r="H1308">
        <v>83950</v>
      </c>
      <c r="I1308">
        <v>89355</v>
      </c>
    </row>
    <row r="1309" spans="1:9" x14ac:dyDescent="0.3">
      <c r="A1309" s="108" t="s">
        <v>70</v>
      </c>
      <c r="B1309">
        <v>50254.999999999993</v>
      </c>
      <c r="C1309">
        <v>57384.999999999993</v>
      </c>
      <c r="D1309">
        <v>64514.999999999993</v>
      </c>
      <c r="E1309">
        <v>71645</v>
      </c>
      <c r="F1309">
        <v>77395</v>
      </c>
      <c r="G1309">
        <v>83145</v>
      </c>
      <c r="H1309">
        <v>88895</v>
      </c>
      <c r="I1309">
        <v>94644.999999999985</v>
      </c>
    </row>
    <row r="1310" spans="1:9" x14ac:dyDescent="0.3">
      <c r="A1310" s="108" t="s">
        <v>71</v>
      </c>
      <c r="B1310">
        <v>47379.999999999993</v>
      </c>
      <c r="C1310">
        <v>54164.999999999993</v>
      </c>
      <c r="D1310">
        <v>60949.999999999993</v>
      </c>
      <c r="E1310">
        <v>67620</v>
      </c>
      <c r="F1310">
        <v>73140</v>
      </c>
      <c r="G1310">
        <v>78545</v>
      </c>
      <c r="H1310">
        <v>83950</v>
      </c>
      <c r="I1310">
        <v>89355</v>
      </c>
    </row>
    <row r="1311" spans="1:9" x14ac:dyDescent="0.3">
      <c r="A1311" s="108" t="s">
        <v>1470</v>
      </c>
      <c r="B1311">
        <v>47379.999999999993</v>
      </c>
      <c r="C1311">
        <v>54164.999999999993</v>
      </c>
      <c r="D1311">
        <v>60949.999999999993</v>
      </c>
      <c r="E1311">
        <v>67620</v>
      </c>
      <c r="F1311">
        <v>73140</v>
      </c>
      <c r="G1311">
        <v>78545</v>
      </c>
      <c r="H1311">
        <v>83950</v>
      </c>
      <c r="I1311">
        <v>89355</v>
      </c>
    </row>
    <row r="1312" spans="1:9" x14ac:dyDescent="0.3">
      <c r="A1312" s="108" t="s">
        <v>128</v>
      </c>
      <c r="B1312">
        <v>47379.999999999993</v>
      </c>
      <c r="C1312">
        <v>54164.999999999993</v>
      </c>
      <c r="D1312">
        <v>60949.999999999993</v>
      </c>
      <c r="E1312">
        <v>67620</v>
      </c>
      <c r="F1312">
        <v>73140</v>
      </c>
      <c r="G1312">
        <v>78545</v>
      </c>
      <c r="H1312">
        <v>83950</v>
      </c>
      <c r="I1312">
        <v>89355</v>
      </c>
    </row>
    <row r="1313" spans="1:9" x14ac:dyDescent="0.3">
      <c r="A1313" s="108" t="s">
        <v>1471</v>
      </c>
      <c r="B1313">
        <v>47379.999999999993</v>
      </c>
      <c r="C1313">
        <v>54164.999999999993</v>
      </c>
      <c r="D1313">
        <v>60949.999999999993</v>
      </c>
      <c r="E1313">
        <v>67620</v>
      </c>
      <c r="F1313">
        <v>73140</v>
      </c>
      <c r="G1313">
        <v>78545</v>
      </c>
      <c r="H1313">
        <v>83950</v>
      </c>
      <c r="I1313">
        <v>89355</v>
      </c>
    </row>
    <row r="1314" spans="1:9" x14ac:dyDescent="0.3">
      <c r="A1314" s="108" t="s">
        <v>1472</v>
      </c>
      <c r="B1314">
        <v>58419.999999999993</v>
      </c>
      <c r="C1314">
        <v>66700</v>
      </c>
      <c r="D1314">
        <v>75095</v>
      </c>
      <c r="E1314">
        <v>83375</v>
      </c>
      <c r="F1314">
        <v>90045</v>
      </c>
      <c r="G1314">
        <v>96714.999999999985</v>
      </c>
      <c r="H1314">
        <v>103384.99999999999</v>
      </c>
      <c r="I1314">
        <v>110054.99999999999</v>
      </c>
    </row>
    <row r="1315" spans="1:9" x14ac:dyDescent="0.3">
      <c r="A1315" s="108" t="s">
        <v>612</v>
      </c>
      <c r="B1315">
        <v>47379.999999999993</v>
      </c>
      <c r="C1315">
        <v>54164.999999999993</v>
      </c>
      <c r="D1315">
        <v>60949.999999999993</v>
      </c>
      <c r="E1315">
        <v>67620</v>
      </c>
      <c r="F1315">
        <v>73140</v>
      </c>
      <c r="G1315">
        <v>78545</v>
      </c>
      <c r="H1315">
        <v>83950</v>
      </c>
      <c r="I1315">
        <v>89355</v>
      </c>
    </row>
    <row r="1316" spans="1:9" x14ac:dyDescent="0.3">
      <c r="A1316" s="108" t="s">
        <v>1473</v>
      </c>
      <c r="B1316">
        <v>51289.999999999993</v>
      </c>
      <c r="C1316">
        <v>58534.999999999993</v>
      </c>
      <c r="D1316">
        <v>65895</v>
      </c>
      <c r="E1316">
        <v>73140</v>
      </c>
      <c r="F1316">
        <v>79005</v>
      </c>
      <c r="G1316">
        <v>84870</v>
      </c>
      <c r="H1316">
        <v>90735</v>
      </c>
      <c r="I1316">
        <v>96599.999999999985</v>
      </c>
    </row>
    <row r="1317" spans="1:9" x14ac:dyDescent="0.3">
      <c r="A1317" s="108" t="s">
        <v>76</v>
      </c>
      <c r="B1317">
        <v>50599.999999999993</v>
      </c>
      <c r="C1317">
        <v>57844.999999999993</v>
      </c>
      <c r="D1317">
        <v>65089.999999999993</v>
      </c>
      <c r="E1317">
        <v>72220</v>
      </c>
      <c r="F1317">
        <v>78085</v>
      </c>
      <c r="G1317">
        <v>83835</v>
      </c>
      <c r="H1317">
        <v>89585</v>
      </c>
      <c r="I1317">
        <v>95334.999999999985</v>
      </c>
    </row>
    <row r="1318" spans="1:9" x14ac:dyDescent="0.3">
      <c r="A1318" s="108" t="s">
        <v>78</v>
      </c>
      <c r="B1318">
        <v>47379.999999999993</v>
      </c>
      <c r="C1318">
        <v>54164.999999999993</v>
      </c>
      <c r="D1318">
        <v>60949.999999999993</v>
      </c>
      <c r="E1318">
        <v>67620</v>
      </c>
      <c r="F1318">
        <v>73140</v>
      </c>
      <c r="G1318">
        <v>78545</v>
      </c>
      <c r="H1318">
        <v>83950</v>
      </c>
      <c r="I1318">
        <v>89355</v>
      </c>
    </row>
    <row r="1319" spans="1:9" x14ac:dyDescent="0.3">
      <c r="A1319" s="108" t="s">
        <v>1474</v>
      </c>
      <c r="B1319">
        <v>47839.999999999993</v>
      </c>
      <c r="C1319">
        <v>54739.999999999993</v>
      </c>
      <c r="D1319">
        <v>61524.999999999993</v>
      </c>
      <c r="E1319">
        <v>68310</v>
      </c>
      <c r="F1319">
        <v>73830</v>
      </c>
      <c r="G1319">
        <v>79350</v>
      </c>
      <c r="H1319">
        <v>84755</v>
      </c>
      <c r="I1319">
        <v>90275</v>
      </c>
    </row>
    <row r="1320" spans="1:9" x14ac:dyDescent="0.3">
      <c r="A1320" s="108" t="s">
        <v>1475</v>
      </c>
      <c r="B1320">
        <v>47379.999999999993</v>
      </c>
      <c r="C1320">
        <v>54164.999999999993</v>
      </c>
      <c r="D1320">
        <v>60949.999999999993</v>
      </c>
      <c r="E1320">
        <v>67620</v>
      </c>
      <c r="F1320">
        <v>73140</v>
      </c>
      <c r="G1320">
        <v>78545</v>
      </c>
      <c r="H1320">
        <v>83950</v>
      </c>
      <c r="I1320">
        <v>89355</v>
      </c>
    </row>
    <row r="1321" spans="1:9" x14ac:dyDescent="0.3">
      <c r="A1321" s="108" t="s">
        <v>1201</v>
      </c>
      <c r="B1321">
        <v>47379.999999999993</v>
      </c>
      <c r="C1321">
        <v>54164.999999999993</v>
      </c>
      <c r="D1321">
        <v>60949.999999999993</v>
      </c>
      <c r="E1321">
        <v>67620</v>
      </c>
      <c r="F1321">
        <v>73140</v>
      </c>
      <c r="G1321">
        <v>78545</v>
      </c>
      <c r="H1321">
        <v>83950</v>
      </c>
      <c r="I1321">
        <v>89355</v>
      </c>
    </row>
    <row r="1322" spans="1:9" x14ac:dyDescent="0.3">
      <c r="A1322" s="108" t="s">
        <v>1476</v>
      </c>
      <c r="B1322">
        <v>61179.999999999993</v>
      </c>
      <c r="C1322">
        <v>69920</v>
      </c>
      <c r="D1322">
        <v>78660</v>
      </c>
      <c r="E1322">
        <v>87400</v>
      </c>
      <c r="F1322">
        <v>94414.999999999985</v>
      </c>
      <c r="G1322">
        <v>101429.99999999999</v>
      </c>
      <c r="H1322">
        <v>108444.99999999999</v>
      </c>
      <c r="I1322">
        <v>115459.99999999999</v>
      </c>
    </row>
    <row r="1323" spans="1:9" x14ac:dyDescent="0.3">
      <c r="A1323" s="108" t="s">
        <v>88</v>
      </c>
      <c r="B1323">
        <v>47379.999999999993</v>
      </c>
      <c r="C1323">
        <v>54164.999999999993</v>
      </c>
      <c r="D1323">
        <v>60949.999999999993</v>
      </c>
      <c r="E1323">
        <v>67620</v>
      </c>
      <c r="F1323">
        <v>73140</v>
      </c>
      <c r="G1323">
        <v>78545</v>
      </c>
      <c r="H1323">
        <v>83950</v>
      </c>
      <c r="I1323">
        <v>89355</v>
      </c>
    </row>
    <row r="1324" spans="1:9" x14ac:dyDescent="0.3">
      <c r="A1324" s="108" t="s">
        <v>1477</v>
      </c>
      <c r="B1324">
        <v>47379.999999999993</v>
      </c>
      <c r="C1324">
        <v>54164.999999999993</v>
      </c>
      <c r="D1324">
        <v>60949.999999999993</v>
      </c>
      <c r="E1324">
        <v>67620</v>
      </c>
      <c r="F1324">
        <v>73140</v>
      </c>
      <c r="G1324">
        <v>78545</v>
      </c>
      <c r="H1324">
        <v>83950</v>
      </c>
      <c r="I1324">
        <v>89355</v>
      </c>
    </row>
    <row r="1325" spans="1:9" x14ac:dyDescent="0.3">
      <c r="A1325" s="108" t="s">
        <v>322</v>
      </c>
      <c r="B1325">
        <v>47379.999999999993</v>
      </c>
      <c r="C1325">
        <v>54164.999999999993</v>
      </c>
      <c r="D1325">
        <v>60949.999999999993</v>
      </c>
      <c r="E1325">
        <v>67620</v>
      </c>
      <c r="F1325">
        <v>73140</v>
      </c>
      <c r="G1325">
        <v>78545</v>
      </c>
      <c r="H1325">
        <v>83950</v>
      </c>
      <c r="I1325">
        <v>89355</v>
      </c>
    </row>
    <row r="1326" spans="1:9" x14ac:dyDescent="0.3">
      <c r="A1326" s="108" t="s">
        <v>637</v>
      </c>
      <c r="B1326">
        <v>51519.999999999993</v>
      </c>
      <c r="C1326">
        <v>58879.999999999993</v>
      </c>
      <c r="D1326">
        <v>66240</v>
      </c>
      <c r="E1326">
        <v>73600</v>
      </c>
      <c r="F1326">
        <v>79580</v>
      </c>
      <c r="G1326">
        <v>85445</v>
      </c>
      <c r="H1326">
        <v>91310</v>
      </c>
      <c r="I1326">
        <v>97174.999999999985</v>
      </c>
    </row>
    <row r="1327" spans="1:9" x14ac:dyDescent="0.3">
      <c r="A1327" s="108" t="s">
        <v>1287</v>
      </c>
      <c r="B1327">
        <v>48069.999999999993</v>
      </c>
      <c r="C1327">
        <v>54969.999999999993</v>
      </c>
      <c r="D1327">
        <v>61869.999999999993</v>
      </c>
      <c r="E1327">
        <v>68655</v>
      </c>
      <c r="F1327">
        <v>74175</v>
      </c>
      <c r="G1327">
        <v>79695</v>
      </c>
      <c r="H1327">
        <v>85215</v>
      </c>
      <c r="I1327">
        <v>90735</v>
      </c>
    </row>
    <row r="1328" spans="1:9" x14ac:dyDescent="0.3">
      <c r="A1328" s="108" t="s">
        <v>1478</v>
      </c>
      <c r="B1328">
        <v>47379.999999999993</v>
      </c>
      <c r="C1328">
        <v>54164.999999999993</v>
      </c>
      <c r="D1328">
        <v>60949.999999999993</v>
      </c>
      <c r="E1328">
        <v>67620</v>
      </c>
      <c r="F1328">
        <v>73140</v>
      </c>
      <c r="G1328">
        <v>78545</v>
      </c>
      <c r="H1328">
        <v>83950</v>
      </c>
      <c r="I1328">
        <v>89355</v>
      </c>
    </row>
    <row r="1329" spans="1:11" x14ac:dyDescent="0.3">
      <c r="A1329" s="108" t="s">
        <v>1479</v>
      </c>
      <c r="B1329">
        <v>47379.999999999993</v>
      </c>
      <c r="C1329">
        <v>54164.999999999993</v>
      </c>
      <c r="D1329">
        <v>60949.999999999993</v>
      </c>
      <c r="E1329">
        <v>67620</v>
      </c>
      <c r="F1329">
        <v>73140</v>
      </c>
      <c r="G1329">
        <v>78545</v>
      </c>
      <c r="H1329">
        <v>83950</v>
      </c>
      <c r="I1329">
        <v>89355</v>
      </c>
    </row>
    <row r="1330" spans="1:11" x14ac:dyDescent="0.3">
      <c r="A1330" s="108" t="s">
        <v>1480</v>
      </c>
      <c r="B1330">
        <v>54739.999999999993</v>
      </c>
      <c r="C1330">
        <v>62559.999999999993</v>
      </c>
      <c r="D1330">
        <v>70380</v>
      </c>
      <c r="E1330">
        <v>78085</v>
      </c>
      <c r="F1330">
        <v>84410</v>
      </c>
      <c r="G1330">
        <v>90620</v>
      </c>
      <c r="H1330">
        <v>96829.999999999985</v>
      </c>
      <c r="I1330">
        <v>103154.99999999999</v>
      </c>
    </row>
    <row r="1331" spans="1:11" x14ac:dyDescent="0.3">
      <c r="A1331" s="108" t="s">
        <v>1481</v>
      </c>
      <c r="B1331">
        <v>47379.999999999993</v>
      </c>
      <c r="C1331">
        <v>54164.999999999993</v>
      </c>
      <c r="D1331">
        <v>60949.999999999993</v>
      </c>
      <c r="E1331">
        <v>67620</v>
      </c>
      <c r="F1331">
        <v>73140</v>
      </c>
      <c r="G1331">
        <v>78545</v>
      </c>
      <c r="H1331">
        <v>83950</v>
      </c>
      <c r="I1331">
        <v>89355</v>
      </c>
    </row>
    <row r="1332" spans="1:11" x14ac:dyDescent="0.3">
      <c r="A1332" s="108" t="s">
        <v>1482</v>
      </c>
      <c r="B1332">
        <v>47379.999999999993</v>
      </c>
      <c r="C1332">
        <v>54164.999999999993</v>
      </c>
      <c r="D1332">
        <v>60949.999999999993</v>
      </c>
      <c r="E1332">
        <v>67620</v>
      </c>
      <c r="F1332">
        <v>73140</v>
      </c>
      <c r="G1332">
        <v>78545</v>
      </c>
      <c r="H1332">
        <v>83950</v>
      </c>
      <c r="I1332">
        <v>89355</v>
      </c>
    </row>
    <row r="1333" spans="1:11" x14ac:dyDescent="0.3">
      <c r="A1333" s="108" t="s">
        <v>1483</v>
      </c>
      <c r="B1333">
        <v>47379.999999999993</v>
      </c>
      <c r="C1333">
        <v>54164.999999999993</v>
      </c>
      <c r="D1333">
        <v>60949.999999999993</v>
      </c>
      <c r="E1333">
        <v>67620</v>
      </c>
      <c r="F1333">
        <v>73140</v>
      </c>
      <c r="G1333">
        <v>78545</v>
      </c>
      <c r="H1333">
        <v>83950</v>
      </c>
      <c r="I1333">
        <v>89355</v>
      </c>
    </row>
    <row r="1334" spans="1:11" x14ac:dyDescent="0.3">
      <c r="A1334" s="108" t="s">
        <v>94</v>
      </c>
      <c r="B1334">
        <v>48414.999999999993</v>
      </c>
      <c r="C1334">
        <v>55314.999999999993</v>
      </c>
      <c r="D1334">
        <v>62214.999999999993</v>
      </c>
      <c r="E1334">
        <v>69115</v>
      </c>
      <c r="F1334">
        <v>74750</v>
      </c>
      <c r="G1334">
        <v>80270</v>
      </c>
      <c r="H1334">
        <v>85790</v>
      </c>
      <c r="I1334">
        <v>91310</v>
      </c>
    </row>
    <row r="1335" spans="1:11" x14ac:dyDescent="0.3">
      <c r="A1335" s="108" t="s">
        <v>1484</v>
      </c>
      <c r="B1335">
        <v>47379.999999999993</v>
      </c>
      <c r="C1335">
        <v>54164.999999999993</v>
      </c>
      <c r="D1335">
        <v>60949.999999999993</v>
      </c>
      <c r="E1335">
        <v>67620</v>
      </c>
      <c r="F1335">
        <v>73140</v>
      </c>
      <c r="G1335">
        <v>78545</v>
      </c>
      <c r="H1335">
        <v>83950</v>
      </c>
      <c r="I1335">
        <v>89355</v>
      </c>
    </row>
    <row r="1336" spans="1:11" x14ac:dyDescent="0.3">
      <c r="A1336" s="108" t="s">
        <v>97</v>
      </c>
      <c r="B1336">
        <v>50484.999999999993</v>
      </c>
      <c r="C1336">
        <v>57614.999999999993</v>
      </c>
      <c r="D1336">
        <v>64859.999999999993</v>
      </c>
      <c r="E1336">
        <v>71990</v>
      </c>
      <c r="F1336">
        <v>77855</v>
      </c>
      <c r="G1336">
        <v>83605</v>
      </c>
      <c r="H1336">
        <v>89355</v>
      </c>
      <c r="I1336">
        <v>95104.999999999985</v>
      </c>
    </row>
    <row r="1337" spans="1:11" x14ac:dyDescent="0.3">
      <c r="A1337" s="108" t="s">
        <v>98</v>
      </c>
      <c r="B1337">
        <v>47379.999999999993</v>
      </c>
      <c r="C1337">
        <v>54164.999999999993</v>
      </c>
      <c r="D1337">
        <v>60949.999999999993</v>
      </c>
      <c r="E1337">
        <v>67620</v>
      </c>
      <c r="F1337">
        <v>73140</v>
      </c>
      <c r="G1337">
        <v>78545</v>
      </c>
      <c r="H1337">
        <v>83950</v>
      </c>
      <c r="I1337">
        <v>89355</v>
      </c>
    </row>
    <row r="1338" spans="1:11" x14ac:dyDescent="0.3">
      <c r="A1338" s="108" t="s">
        <v>99</v>
      </c>
      <c r="B1338">
        <v>48529.999999999993</v>
      </c>
      <c r="C1338">
        <v>55429.999999999993</v>
      </c>
      <c r="D1338">
        <v>62329.999999999993</v>
      </c>
      <c r="E1338">
        <v>69230</v>
      </c>
      <c r="F1338">
        <v>74865</v>
      </c>
      <c r="G1338">
        <v>80385</v>
      </c>
      <c r="H1338">
        <v>85905</v>
      </c>
      <c r="I1338">
        <v>91425</v>
      </c>
    </row>
    <row r="1339" spans="1:11" x14ac:dyDescent="0.3">
      <c r="A1339" s="108" t="s">
        <v>327</v>
      </c>
      <c r="B1339">
        <v>49794.999999999993</v>
      </c>
      <c r="C1339">
        <v>56924.999999999993</v>
      </c>
      <c r="D1339">
        <v>64054.999999999993</v>
      </c>
      <c r="E1339">
        <v>71070</v>
      </c>
      <c r="F1339">
        <v>76820</v>
      </c>
      <c r="G1339">
        <v>82455</v>
      </c>
      <c r="H1339">
        <v>88205</v>
      </c>
      <c r="I1339">
        <v>93840</v>
      </c>
    </row>
    <row r="1340" spans="1:11" x14ac:dyDescent="0.3">
      <c r="A1340" s="108" t="s">
        <v>1221</v>
      </c>
      <c r="B1340">
        <v>47379.999999999993</v>
      </c>
      <c r="C1340">
        <v>54164.999999999993</v>
      </c>
      <c r="D1340">
        <v>60949.999999999993</v>
      </c>
      <c r="E1340">
        <v>67620</v>
      </c>
      <c r="F1340">
        <v>73140</v>
      </c>
      <c r="G1340">
        <v>78545</v>
      </c>
      <c r="H1340">
        <v>83950</v>
      </c>
      <c r="I1340">
        <v>89355</v>
      </c>
    </row>
    <row r="1341" spans="1:11" x14ac:dyDescent="0.3">
      <c r="A1341" s="108" t="s">
        <v>1147</v>
      </c>
      <c r="B1341">
        <v>47379.999999999993</v>
      </c>
      <c r="C1341">
        <v>54164.999999999993</v>
      </c>
      <c r="D1341">
        <v>60949.999999999993</v>
      </c>
      <c r="E1341">
        <v>67620</v>
      </c>
      <c r="F1341">
        <v>73140</v>
      </c>
      <c r="G1341">
        <v>78545</v>
      </c>
      <c r="H1341">
        <v>83950</v>
      </c>
      <c r="I1341">
        <v>89355</v>
      </c>
    </row>
    <row r="1342" spans="1:11" x14ac:dyDescent="0.3">
      <c r="A1342" s="108" t="s">
        <v>1485</v>
      </c>
      <c r="B1342">
        <v>47379.999999999993</v>
      </c>
      <c r="C1342">
        <v>54164.999999999993</v>
      </c>
      <c r="D1342">
        <v>60949.999999999993</v>
      </c>
      <c r="E1342">
        <v>67620</v>
      </c>
      <c r="F1342">
        <v>73140</v>
      </c>
      <c r="G1342">
        <v>78545</v>
      </c>
      <c r="H1342">
        <v>83950</v>
      </c>
      <c r="I1342">
        <v>89355</v>
      </c>
    </row>
    <row r="1343" spans="1:11" x14ac:dyDescent="0.3">
      <c r="A1343" s="108" t="s">
        <v>1486</v>
      </c>
      <c r="B1343">
        <v>47379.999999999993</v>
      </c>
      <c r="C1343">
        <v>54164.999999999993</v>
      </c>
      <c r="D1343">
        <v>60949.999999999993</v>
      </c>
      <c r="E1343">
        <v>67620</v>
      </c>
      <c r="F1343">
        <v>73140</v>
      </c>
      <c r="G1343">
        <v>78545</v>
      </c>
      <c r="H1343">
        <v>83950</v>
      </c>
      <c r="I1343">
        <v>89355</v>
      </c>
    </row>
    <row r="1344" spans="1:11" x14ac:dyDescent="0.3">
      <c r="A1344" s="108" t="s">
        <v>261</v>
      </c>
      <c r="B1344">
        <v>56464.999999999993</v>
      </c>
      <c r="C1344">
        <v>64514.999999999993</v>
      </c>
      <c r="D1344">
        <v>72565</v>
      </c>
      <c r="E1344">
        <v>80615</v>
      </c>
      <c r="F1344">
        <v>87170</v>
      </c>
      <c r="G1344">
        <v>93610</v>
      </c>
      <c r="H1344">
        <v>100049.99999999999</v>
      </c>
      <c r="I1344">
        <v>106489.99999999999</v>
      </c>
      <c r="K1344" s="106" t="s">
        <v>1844</v>
      </c>
    </row>
    <row r="1345" spans="1:9" x14ac:dyDescent="0.3">
      <c r="A1345" s="108" t="s">
        <v>1418</v>
      </c>
      <c r="B1345">
        <v>58764.999999999993</v>
      </c>
      <c r="C1345">
        <v>67160</v>
      </c>
      <c r="D1345">
        <v>75555</v>
      </c>
      <c r="E1345">
        <v>83950</v>
      </c>
      <c r="F1345">
        <v>90735</v>
      </c>
      <c r="G1345">
        <v>97404.999999999985</v>
      </c>
      <c r="H1345">
        <v>104189.99999999999</v>
      </c>
      <c r="I1345">
        <v>110859.99999999999</v>
      </c>
    </row>
    <row r="1346" spans="1:9" x14ac:dyDescent="0.3">
      <c r="A1346" s="108" t="s">
        <v>1364</v>
      </c>
      <c r="B1346">
        <v>57729.999999999993</v>
      </c>
      <c r="C1346">
        <v>66010</v>
      </c>
      <c r="D1346">
        <v>74290</v>
      </c>
      <c r="E1346">
        <v>82455</v>
      </c>
      <c r="F1346">
        <v>89125</v>
      </c>
      <c r="G1346">
        <v>95679.999999999985</v>
      </c>
      <c r="H1346">
        <v>102349.99999999999</v>
      </c>
      <c r="I1346">
        <v>108904.99999999999</v>
      </c>
    </row>
    <row r="1347" spans="1:9" x14ac:dyDescent="0.3">
      <c r="A1347" s="108" t="s">
        <v>1419</v>
      </c>
      <c r="B1347">
        <v>51174.999999999993</v>
      </c>
      <c r="C1347">
        <v>58419.999999999993</v>
      </c>
      <c r="D1347">
        <v>65780</v>
      </c>
      <c r="E1347">
        <v>73025</v>
      </c>
      <c r="F1347">
        <v>78890</v>
      </c>
      <c r="G1347">
        <v>84755</v>
      </c>
      <c r="H1347">
        <v>90620</v>
      </c>
      <c r="I1347">
        <v>96484.999999999985</v>
      </c>
    </row>
    <row r="1348" spans="1:9" x14ac:dyDescent="0.3">
      <c r="A1348" s="108" t="s">
        <v>159</v>
      </c>
      <c r="B1348">
        <v>50714.999999999993</v>
      </c>
      <c r="C1348">
        <v>57959.999999999993</v>
      </c>
      <c r="D1348">
        <v>65204.999999999993</v>
      </c>
      <c r="E1348">
        <v>72335</v>
      </c>
      <c r="F1348">
        <v>78200</v>
      </c>
      <c r="G1348">
        <v>83950</v>
      </c>
      <c r="H1348">
        <v>89700</v>
      </c>
      <c r="I1348">
        <v>95564.999999999985</v>
      </c>
    </row>
    <row r="1349" spans="1:9" x14ac:dyDescent="0.3">
      <c r="A1349" s="108" t="s">
        <v>1366</v>
      </c>
      <c r="B1349">
        <v>50714.999999999993</v>
      </c>
      <c r="C1349">
        <v>57959.999999999993</v>
      </c>
      <c r="D1349">
        <v>65204.999999999993</v>
      </c>
      <c r="E1349">
        <v>72335</v>
      </c>
      <c r="F1349">
        <v>78200</v>
      </c>
      <c r="G1349">
        <v>83950</v>
      </c>
      <c r="H1349">
        <v>89700</v>
      </c>
      <c r="I1349">
        <v>95564.999999999985</v>
      </c>
    </row>
    <row r="1350" spans="1:9" x14ac:dyDescent="0.3">
      <c r="A1350" s="108" t="s">
        <v>1420</v>
      </c>
      <c r="B1350">
        <v>56579.999999999993</v>
      </c>
      <c r="C1350">
        <v>64629.999999999993</v>
      </c>
      <c r="D1350">
        <v>72680</v>
      </c>
      <c r="E1350">
        <v>80730</v>
      </c>
      <c r="F1350">
        <v>87285</v>
      </c>
      <c r="G1350">
        <v>93725</v>
      </c>
      <c r="H1350">
        <v>100164.99999999999</v>
      </c>
      <c r="I1350">
        <v>106604.99999999999</v>
      </c>
    </row>
    <row r="1351" spans="1:9" x14ac:dyDescent="0.3">
      <c r="A1351" s="108" t="s">
        <v>107</v>
      </c>
      <c r="B1351">
        <v>50714.999999999993</v>
      </c>
      <c r="C1351">
        <v>57959.999999999993</v>
      </c>
      <c r="D1351">
        <v>65204.999999999993</v>
      </c>
      <c r="E1351">
        <v>72335</v>
      </c>
      <c r="F1351">
        <v>78200</v>
      </c>
      <c r="G1351">
        <v>83950</v>
      </c>
      <c r="H1351">
        <v>89700</v>
      </c>
      <c r="I1351">
        <v>95564.999999999985</v>
      </c>
    </row>
    <row r="1352" spans="1:9" x14ac:dyDescent="0.3">
      <c r="A1352" s="108" t="s">
        <v>1421</v>
      </c>
      <c r="B1352">
        <v>57384.999999999993</v>
      </c>
      <c r="C1352">
        <v>65550</v>
      </c>
      <c r="D1352">
        <v>73715</v>
      </c>
      <c r="E1352">
        <v>81880</v>
      </c>
      <c r="F1352">
        <v>88435</v>
      </c>
      <c r="G1352">
        <v>94989.999999999985</v>
      </c>
      <c r="H1352">
        <v>101544.99999999999</v>
      </c>
      <c r="I1352">
        <v>108099.99999999999</v>
      </c>
    </row>
    <row r="1353" spans="1:9" x14ac:dyDescent="0.3">
      <c r="A1353" s="108" t="s">
        <v>11</v>
      </c>
      <c r="B1353">
        <v>70840</v>
      </c>
      <c r="C1353">
        <v>80960</v>
      </c>
      <c r="D1353">
        <v>91080</v>
      </c>
      <c r="E1353">
        <v>101199.99999999999</v>
      </c>
      <c r="F1353">
        <v>109364.99999999999</v>
      </c>
      <c r="G1353">
        <v>117414.99999999999</v>
      </c>
      <c r="H1353">
        <v>125579.99999999999</v>
      </c>
      <c r="I1353">
        <v>133630</v>
      </c>
    </row>
    <row r="1354" spans="1:9" x14ac:dyDescent="0.3">
      <c r="A1354" s="108" t="s">
        <v>714</v>
      </c>
      <c r="B1354">
        <v>58764.999999999993</v>
      </c>
      <c r="C1354">
        <v>67160</v>
      </c>
      <c r="D1354">
        <v>75555</v>
      </c>
      <c r="E1354">
        <v>83950</v>
      </c>
      <c r="F1354">
        <v>90735</v>
      </c>
      <c r="G1354">
        <v>97404.999999999985</v>
      </c>
      <c r="H1354">
        <v>104189.99999999999</v>
      </c>
      <c r="I1354">
        <v>110859.99999999999</v>
      </c>
    </row>
    <row r="1355" spans="1:9" x14ac:dyDescent="0.3">
      <c r="A1355" s="108" t="s">
        <v>274</v>
      </c>
      <c r="B1355">
        <v>50714.999999999993</v>
      </c>
      <c r="C1355">
        <v>57959.999999999993</v>
      </c>
      <c r="D1355">
        <v>65204.999999999993</v>
      </c>
      <c r="E1355">
        <v>72335</v>
      </c>
      <c r="F1355">
        <v>78200</v>
      </c>
      <c r="G1355">
        <v>83950</v>
      </c>
      <c r="H1355">
        <v>89700</v>
      </c>
      <c r="I1355">
        <v>95564.999999999985</v>
      </c>
    </row>
    <row r="1356" spans="1:9" x14ac:dyDescent="0.3">
      <c r="A1356" s="108" t="s">
        <v>275</v>
      </c>
      <c r="B1356">
        <v>77970</v>
      </c>
      <c r="C1356">
        <v>89125</v>
      </c>
      <c r="D1356">
        <v>100279.99999999999</v>
      </c>
      <c r="E1356">
        <v>111319.99999999999</v>
      </c>
      <c r="F1356">
        <v>120289.99999999999</v>
      </c>
      <c r="G1356">
        <v>129144.99999999999</v>
      </c>
      <c r="H1356">
        <v>138115</v>
      </c>
      <c r="I1356">
        <v>146970</v>
      </c>
    </row>
    <row r="1357" spans="1:9" x14ac:dyDescent="0.3">
      <c r="A1357" s="108" t="s">
        <v>1422</v>
      </c>
      <c r="B1357">
        <v>61754.999999999993</v>
      </c>
      <c r="C1357">
        <v>70495</v>
      </c>
      <c r="D1357">
        <v>79350</v>
      </c>
      <c r="E1357">
        <v>88090</v>
      </c>
      <c r="F1357">
        <v>95219.999999999985</v>
      </c>
      <c r="G1357">
        <v>102234.99999999999</v>
      </c>
      <c r="H1357">
        <v>109249.99999999999</v>
      </c>
      <c r="I1357">
        <v>116379.99999999999</v>
      </c>
    </row>
    <row r="1358" spans="1:9" x14ac:dyDescent="0.3">
      <c r="A1358" s="108" t="s">
        <v>881</v>
      </c>
      <c r="B1358">
        <v>59569.999999999993</v>
      </c>
      <c r="C1358">
        <v>68080</v>
      </c>
      <c r="D1358">
        <v>76590</v>
      </c>
      <c r="E1358">
        <v>84985</v>
      </c>
      <c r="F1358">
        <v>91885</v>
      </c>
      <c r="G1358">
        <v>98669.999999999985</v>
      </c>
      <c r="H1358">
        <v>105454.99999999999</v>
      </c>
      <c r="I1358">
        <v>112239.99999999999</v>
      </c>
    </row>
    <row r="1359" spans="1:9" x14ac:dyDescent="0.3">
      <c r="A1359" s="108" t="s">
        <v>1423</v>
      </c>
      <c r="B1359">
        <v>57384.999999999993</v>
      </c>
      <c r="C1359">
        <v>65550</v>
      </c>
      <c r="D1359">
        <v>73715</v>
      </c>
      <c r="E1359">
        <v>81880</v>
      </c>
      <c r="F1359">
        <v>88435</v>
      </c>
      <c r="G1359">
        <v>94989.999999999985</v>
      </c>
      <c r="H1359">
        <v>101544.99999999999</v>
      </c>
      <c r="I1359">
        <v>108099.99999999999</v>
      </c>
    </row>
    <row r="1360" spans="1:9" x14ac:dyDescent="0.3">
      <c r="A1360" s="108" t="s">
        <v>15</v>
      </c>
      <c r="B1360">
        <v>53474.999999999993</v>
      </c>
      <c r="C1360">
        <v>61064.999999999993</v>
      </c>
      <c r="D1360">
        <v>68655</v>
      </c>
      <c r="E1360">
        <v>76245</v>
      </c>
      <c r="F1360">
        <v>82455</v>
      </c>
      <c r="G1360">
        <v>88550</v>
      </c>
      <c r="H1360">
        <v>94644.999999999985</v>
      </c>
      <c r="I1360">
        <v>100739.99999999999</v>
      </c>
    </row>
    <row r="1361" spans="1:11" x14ac:dyDescent="0.3">
      <c r="A1361" s="108" t="s">
        <v>279</v>
      </c>
      <c r="B1361">
        <v>51174.999999999993</v>
      </c>
      <c r="C1361">
        <v>58419.999999999993</v>
      </c>
      <c r="D1361">
        <v>65780</v>
      </c>
      <c r="E1361">
        <v>73025</v>
      </c>
      <c r="F1361">
        <v>78890</v>
      </c>
      <c r="G1361">
        <v>84755</v>
      </c>
      <c r="H1361">
        <v>90620</v>
      </c>
      <c r="I1361">
        <v>96484.999999999985</v>
      </c>
    </row>
    <row r="1362" spans="1:11" x14ac:dyDescent="0.3">
      <c r="A1362" s="108" t="s">
        <v>16</v>
      </c>
      <c r="B1362">
        <v>77970</v>
      </c>
      <c r="C1362">
        <v>89125</v>
      </c>
      <c r="D1362">
        <v>100279.99999999999</v>
      </c>
      <c r="E1362">
        <v>111319.99999999999</v>
      </c>
      <c r="F1362">
        <v>120289.99999999999</v>
      </c>
      <c r="G1362">
        <v>129144.99999999999</v>
      </c>
      <c r="H1362">
        <v>138115</v>
      </c>
      <c r="I1362">
        <v>146970</v>
      </c>
    </row>
    <row r="1363" spans="1:11" x14ac:dyDescent="0.3">
      <c r="A1363" s="108" t="s">
        <v>1308</v>
      </c>
      <c r="B1363">
        <v>50714.999999999993</v>
      </c>
      <c r="C1363">
        <v>57959.999999999993</v>
      </c>
      <c r="D1363">
        <v>65204.999999999993</v>
      </c>
      <c r="E1363">
        <v>72335</v>
      </c>
      <c r="F1363">
        <v>78200</v>
      </c>
      <c r="G1363">
        <v>83950</v>
      </c>
      <c r="H1363">
        <v>89700</v>
      </c>
      <c r="I1363">
        <v>95564.999999999985</v>
      </c>
    </row>
    <row r="1364" spans="1:11" x14ac:dyDescent="0.3">
      <c r="A1364" s="108" t="s">
        <v>1424</v>
      </c>
      <c r="B1364">
        <v>53129.999999999993</v>
      </c>
      <c r="C1364">
        <v>60719.999999999993</v>
      </c>
      <c r="D1364">
        <v>68310</v>
      </c>
      <c r="E1364">
        <v>75785</v>
      </c>
      <c r="F1364">
        <v>81880</v>
      </c>
      <c r="G1364">
        <v>87975</v>
      </c>
      <c r="H1364">
        <v>94070</v>
      </c>
      <c r="I1364">
        <v>100049.99999999999</v>
      </c>
    </row>
    <row r="1365" spans="1:11" x14ac:dyDescent="0.3">
      <c r="A1365" s="108" t="s">
        <v>18</v>
      </c>
      <c r="B1365">
        <v>57269.999999999993</v>
      </c>
      <c r="C1365">
        <v>65434.999999999993</v>
      </c>
      <c r="D1365">
        <v>73600</v>
      </c>
      <c r="E1365">
        <v>81765</v>
      </c>
      <c r="F1365">
        <v>88320</v>
      </c>
      <c r="G1365">
        <v>94874.999999999985</v>
      </c>
      <c r="H1365">
        <v>101429.99999999999</v>
      </c>
      <c r="I1365">
        <v>107984.99999999999</v>
      </c>
    </row>
    <row r="1366" spans="1:11" x14ac:dyDescent="0.3">
      <c r="A1366" s="108" t="s">
        <v>19</v>
      </c>
      <c r="B1366">
        <v>54739.999999999993</v>
      </c>
      <c r="C1366">
        <v>62559.999999999993</v>
      </c>
      <c r="D1366">
        <v>70380</v>
      </c>
      <c r="E1366">
        <v>78200</v>
      </c>
      <c r="F1366">
        <v>84525</v>
      </c>
      <c r="G1366">
        <v>90735</v>
      </c>
      <c r="H1366">
        <v>97059.999999999985</v>
      </c>
      <c r="I1366">
        <v>103269.99999999999</v>
      </c>
    </row>
    <row r="1367" spans="1:11" x14ac:dyDescent="0.3">
      <c r="A1367" s="108" t="s">
        <v>20</v>
      </c>
      <c r="B1367">
        <v>77970</v>
      </c>
      <c r="C1367">
        <v>89125</v>
      </c>
      <c r="D1367">
        <v>100279.99999999999</v>
      </c>
      <c r="E1367">
        <v>111319.99999999999</v>
      </c>
      <c r="F1367">
        <v>120289.99999999999</v>
      </c>
      <c r="G1367">
        <v>129144.99999999999</v>
      </c>
      <c r="H1367">
        <v>138115</v>
      </c>
      <c r="I1367">
        <v>146970</v>
      </c>
    </row>
    <row r="1368" spans="1:11" x14ac:dyDescent="0.3">
      <c r="A1368" s="108" t="s">
        <v>21</v>
      </c>
      <c r="B1368">
        <v>77970</v>
      </c>
      <c r="C1368">
        <v>89125</v>
      </c>
      <c r="D1368">
        <v>100279.99999999999</v>
      </c>
      <c r="E1368">
        <v>111319.99999999999</v>
      </c>
      <c r="F1368">
        <v>120289.99999999999</v>
      </c>
      <c r="G1368">
        <v>129144.99999999999</v>
      </c>
      <c r="H1368">
        <v>138115</v>
      </c>
      <c r="I1368">
        <v>146970</v>
      </c>
    </row>
    <row r="1369" spans="1:11" x14ac:dyDescent="0.3">
      <c r="A1369" s="108" t="s">
        <v>1425</v>
      </c>
      <c r="B1369">
        <v>66585</v>
      </c>
      <c r="C1369">
        <v>76130</v>
      </c>
      <c r="D1369">
        <v>85675</v>
      </c>
      <c r="E1369">
        <v>95104.999999999985</v>
      </c>
      <c r="F1369">
        <v>102809.99999999999</v>
      </c>
      <c r="G1369">
        <v>110399.99999999999</v>
      </c>
      <c r="H1369">
        <v>117989.99999999999</v>
      </c>
      <c r="I1369">
        <v>125579.99999999999</v>
      </c>
    </row>
    <row r="1370" spans="1:11" x14ac:dyDescent="0.3">
      <c r="A1370" s="108" t="s">
        <v>1426</v>
      </c>
      <c r="B1370">
        <v>58534.999999999993</v>
      </c>
      <c r="C1370">
        <v>66815</v>
      </c>
      <c r="D1370">
        <v>75210</v>
      </c>
      <c r="E1370">
        <v>83490</v>
      </c>
      <c r="F1370">
        <v>90275</v>
      </c>
      <c r="G1370">
        <v>96944.999999999985</v>
      </c>
      <c r="H1370">
        <v>103614.99999999999</v>
      </c>
      <c r="I1370">
        <v>110284.99999999999</v>
      </c>
      <c r="K1370" s="101"/>
    </row>
    <row r="1371" spans="1:11" x14ac:dyDescent="0.3">
      <c r="A1371" s="108" t="s">
        <v>24</v>
      </c>
      <c r="B1371">
        <v>50714.999999999993</v>
      </c>
      <c r="C1371">
        <v>57959.999999999993</v>
      </c>
      <c r="D1371">
        <v>65204.999999999993</v>
      </c>
      <c r="E1371">
        <v>72335</v>
      </c>
      <c r="F1371">
        <v>78200</v>
      </c>
      <c r="G1371">
        <v>83950</v>
      </c>
      <c r="H1371">
        <v>89700</v>
      </c>
      <c r="I1371">
        <v>95564.999999999985</v>
      </c>
    </row>
    <row r="1372" spans="1:11" x14ac:dyDescent="0.3">
      <c r="A1372" s="108" t="s">
        <v>1427</v>
      </c>
      <c r="B1372">
        <v>76475</v>
      </c>
      <c r="C1372">
        <v>87400</v>
      </c>
      <c r="D1372">
        <v>98324.999999999985</v>
      </c>
      <c r="E1372">
        <v>109134.99999999999</v>
      </c>
      <c r="F1372">
        <v>117874.99999999999</v>
      </c>
      <c r="G1372">
        <v>126614.99999999999</v>
      </c>
      <c r="H1372">
        <v>135355</v>
      </c>
      <c r="I1372">
        <v>144095</v>
      </c>
    </row>
    <row r="1373" spans="1:11" x14ac:dyDescent="0.3">
      <c r="A1373" s="108" t="s">
        <v>1171</v>
      </c>
      <c r="B1373">
        <v>50714.999999999993</v>
      </c>
      <c r="C1373">
        <v>57959.999999999993</v>
      </c>
      <c r="D1373">
        <v>65204.999999999993</v>
      </c>
      <c r="E1373">
        <v>72335</v>
      </c>
      <c r="F1373">
        <v>78200</v>
      </c>
      <c r="G1373">
        <v>83950</v>
      </c>
      <c r="H1373">
        <v>89700</v>
      </c>
      <c r="I1373">
        <v>95564.999999999985</v>
      </c>
    </row>
    <row r="1374" spans="1:11" x14ac:dyDescent="0.3">
      <c r="A1374" s="108" t="s">
        <v>517</v>
      </c>
      <c r="B1374">
        <v>50714.999999999993</v>
      </c>
      <c r="C1374">
        <v>57959.999999999993</v>
      </c>
      <c r="D1374">
        <v>65204.999999999993</v>
      </c>
      <c r="E1374">
        <v>72335</v>
      </c>
      <c r="F1374">
        <v>78200</v>
      </c>
      <c r="G1374">
        <v>83950</v>
      </c>
      <c r="H1374">
        <v>89700</v>
      </c>
      <c r="I1374">
        <v>95564.999999999985</v>
      </c>
    </row>
    <row r="1375" spans="1:11" x14ac:dyDescent="0.3">
      <c r="A1375" s="108" t="s">
        <v>109</v>
      </c>
      <c r="B1375">
        <v>54394.999999999993</v>
      </c>
      <c r="C1375">
        <v>62099.999999999993</v>
      </c>
      <c r="D1375">
        <v>69920</v>
      </c>
      <c r="E1375">
        <v>77625</v>
      </c>
      <c r="F1375">
        <v>83835</v>
      </c>
      <c r="G1375">
        <v>90045</v>
      </c>
      <c r="H1375">
        <v>96254.999999999985</v>
      </c>
      <c r="I1375">
        <v>102464.99999999999</v>
      </c>
    </row>
    <row r="1376" spans="1:11" x14ac:dyDescent="0.3">
      <c r="A1376" s="108" t="s">
        <v>334</v>
      </c>
      <c r="B1376">
        <v>58764.999999999993</v>
      </c>
      <c r="C1376">
        <v>67160</v>
      </c>
      <c r="D1376">
        <v>75555</v>
      </c>
      <c r="E1376">
        <v>83950</v>
      </c>
      <c r="F1376">
        <v>90735</v>
      </c>
      <c r="G1376">
        <v>97404.999999999985</v>
      </c>
      <c r="H1376">
        <v>104189.99999999999</v>
      </c>
      <c r="I1376">
        <v>110859.99999999999</v>
      </c>
    </row>
    <row r="1377" spans="1:9" x14ac:dyDescent="0.3">
      <c r="A1377" s="108" t="s">
        <v>1428</v>
      </c>
      <c r="B1377">
        <v>50714.999999999993</v>
      </c>
      <c r="C1377">
        <v>57959.999999999993</v>
      </c>
      <c r="D1377">
        <v>65204.999999999993</v>
      </c>
      <c r="E1377">
        <v>72335</v>
      </c>
      <c r="F1377">
        <v>78200</v>
      </c>
      <c r="G1377">
        <v>83950</v>
      </c>
      <c r="H1377">
        <v>89700</v>
      </c>
      <c r="I1377">
        <v>95564.999999999985</v>
      </c>
    </row>
    <row r="1378" spans="1:9" x14ac:dyDescent="0.3">
      <c r="A1378" s="108" t="s">
        <v>27</v>
      </c>
      <c r="B1378">
        <v>50714.999999999993</v>
      </c>
      <c r="C1378">
        <v>57959.999999999993</v>
      </c>
      <c r="D1378">
        <v>65204.999999999993</v>
      </c>
      <c r="E1378">
        <v>72335</v>
      </c>
      <c r="F1378">
        <v>78200</v>
      </c>
      <c r="G1378">
        <v>83950</v>
      </c>
      <c r="H1378">
        <v>89700</v>
      </c>
      <c r="I1378">
        <v>95564.999999999985</v>
      </c>
    </row>
    <row r="1379" spans="1:9" x14ac:dyDescent="0.3">
      <c r="A1379" s="108" t="s">
        <v>1429</v>
      </c>
      <c r="B1379">
        <v>50714.999999999993</v>
      </c>
      <c r="C1379">
        <v>57959.999999999993</v>
      </c>
      <c r="D1379">
        <v>65204.999999999993</v>
      </c>
      <c r="E1379">
        <v>72335</v>
      </c>
      <c r="F1379">
        <v>78200</v>
      </c>
      <c r="G1379">
        <v>83950</v>
      </c>
      <c r="H1379">
        <v>89700</v>
      </c>
      <c r="I1379">
        <v>95564.999999999985</v>
      </c>
    </row>
    <row r="1380" spans="1:9" x14ac:dyDescent="0.3">
      <c r="A1380" s="108" t="s">
        <v>32</v>
      </c>
      <c r="B1380">
        <v>76475</v>
      </c>
      <c r="C1380">
        <v>87400</v>
      </c>
      <c r="D1380">
        <v>98324.999999999985</v>
      </c>
      <c r="E1380">
        <v>109134.99999999999</v>
      </c>
      <c r="F1380">
        <v>117874.99999999999</v>
      </c>
      <c r="G1380">
        <v>126614.99999999999</v>
      </c>
      <c r="H1380">
        <v>135355</v>
      </c>
      <c r="I1380">
        <v>144095</v>
      </c>
    </row>
    <row r="1381" spans="1:9" x14ac:dyDescent="0.3">
      <c r="A1381" s="108" t="s">
        <v>1430</v>
      </c>
      <c r="B1381">
        <v>59684.999999999993</v>
      </c>
      <c r="C1381">
        <v>68195</v>
      </c>
      <c r="D1381">
        <v>76705</v>
      </c>
      <c r="E1381">
        <v>85215</v>
      </c>
      <c r="F1381">
        <v>92115</v>
      </c>
      <c r="G1381">
        <v>98899.999999999985</v>
      </c>
      <c r="H1381">
        <v>105684.99999999999</v>
      </c>
      <c r="I1381">
        <v>112584.99999999999</v>
      </c>
    </row>
    <row r="1382" spans="1:9" x14ac:dyDescent="0.3">
      <c r="A1382" s="108" t="s">
        <v>1431</v>
      </c>
      <c r="B1382">
        <v>51979.999999999993</v>
      </c>
      <c r="C1382">
        <v>59339.999999999993</v>
      </c>
      <c r="D1382">
        <v>66815</v>
      </c>
      <c r="E1382">
        <v>74175</v>
      </c>
      <c r="F1382">
        <v>80155</v>
      </c>
      <c r="G1382">
        <v>86135</v>
      </c>
      <c r="H1382">
        <v>92000</v>
      </c>
      <c r="I1382">
        <v>97979.999999999985</v>
      </c>
    </row>
    <row r="1383" spans="1:9" x14ac:dyDescent="0.3">
      <c r="A1383" s="108" t="s">
        <v>35</v>
      </c>
      <c r="B1383">
        <v>57269.999999999993</v>
      </c>
      <c r="C1383">
        <v>65434.999999999993</v>
      </c>
      <c r="D1383">
        <v>73600</v>
      </c>
      <c r="E1383">
        <v>81765</v>
      </c>
      <c r="F1383">
        <v>88320</v>
      </c>
      <c r="G1383">
        <v>94874.999999999985</v>
      </c>
      <c r="H1383">
        <v>101429.99999999999</v>
      </c>
      <c r="I1383">
        <v>107984.99999999999</v>
      </c>
    </row>
    <row r="1384" spans="1:9" x14ac:dyDescent="0.3">
      <c r="A1384" s="108" t="s">
        <v>36</v>
      </c>
      <c r="B1384">
        <v>57269.999999999993</v>
      </c>
      <c r="C1384">
        <v>65434.999999999993</v>
      </c>
      <c r="D1384">
        <v>73600</v>
      </c>
      <c r="E1384">
        <v>81765</v>
      </c>
      <c r="F1384">
        <v>88320</v>
      </c>
      <c r="G1384">
        <v>94874.999999999985</v>
      </c>
      <c r="H1384">
        <v>101429.99999999999</v>
      </c>
      <c r="I1384">
        <v>107984.99999999999</v>
      </c>
    </row>
    <row r="1385" spans="1:9" x14ac:dyDescent="0.3">
      <c r="A1385" s="108" t="s">
        <v>119</v>
      </c>
      <c r="B1385">
        <v>50714.999999999993</v>
      </c>
      <c r="C1385">
        <v>57959.999999999993</v>
      </c>
      <c r="D1385">
        <v>65204.999999999993</v>
      </c>
      <c r="E1385">
        <v>72335</v>
      </c>
      <c r="F1385">
        <v>78200</v>
      </c>
      <c r="G1385">
        <v>83950</v>
      </c>
      <c r="H1385">
        <v>89700</v>
      </c>
      <c r="I1385">
        <v>95564.999999999985</v>
      </c>
    </row>
    <row r="1386" spans="1:9" x14ac:dyDescent="0.3">
      <c r="A1386" s="108" t="s">
        <v>40</v>
      </c>
      <c r="B1386">
        <v>52784.999999999993</v>
      </c>
      <c r="C1386">
        <v>60259.999999999993</v>
      </c>
      <c r="D1386">
        <v>67850</v>
      </c>
      <c r="E1386">
        <v>75325</v>
      </c>
      <c r="F1386">
        <v>81420</v>
      </c>
      <c r="G1386">
        <v>87400</v>
      </c>
      <c r="H1386">
        <v>93495</v>
      </c>
      <c r="I1386">
        <v>99474.999999999985</v>
      </c>
    </row>
    <row r="1387" spans="1:9" x14ac:dyDescent="0.3">
      <c r="A1387" s="108" t="s">
        <v>1432</v>
      </c>
      <c r="B1387">
        <v>50714.999999999993</v>
      </c>
      <c r="C1387">
        <v>57959.999999999993</v>
      </c>
      <c r="D1387">
        <v>65204.999999999993</v>
      </c>
      <c r="E1387">
        <v>72335</v>
      </c>
      <c r="F1387">
        <v>78200</v>
      </c>
      <c r="G1387">
        <v>83950</v>
      </c>
      <c r="H1387">
        <v>89700</v>
      </c>
      <c r="I1387">
        <v>95564.999999999985</v>
      </c>
    </row>
    <row r="1388" spans="1:9" x14ac:dyDescent="0.3">
      <c r="A1388" s="108" t="s">
        <v>1433</v>
      </c>
      <c r="B1388">
        <v>53359.999999999993</v>
      </c>
      <c r="C1388">
        <v>60949.999999999993</v>
      </c>
      <c r="D1388">
        <v>68540</v>
      </c>
      <c r="E1388">
        <v>76130</v>
      </c>
      <c r="F1388">
        <v>82225</v>
      </c>
      <c r="G1388">
        <v>88320</v>
      </c>
      <c r="H1388">
        <v>94414.999999999985</v>
      </c>
      <c r="I1388">
        <v>100509.99999999999</v>
      </c>
    </row>
    <row r="1389" spans="1:9" x14ac:dyDescent="0.3">
      <c r="A1389" s="108" t="s">
        <v>121</v>
      </c>
      <c r="B1389">
        <v>57844.999999999993</v>
      </c>
      <c r="C1389">
        <v>66125</v>
      </c>
      <c r="D1389">
        <v>74405</v>
      </c>
      <c r="E1389">
        <v>82570</v>
      </c>
      <c r="F1389">
        <v>89240</v>
      </c>
      <c r="G1389">
        <v>95794.999999999985</v>
      </c>
      <c r="H1389">
        <v>102464.99999999999</v>
      </c>
      <c r="I1389">
        <v>109019.99999999999</v>
      </c>
    </row>
    <row r="1390" spans="1:9" x14ac:dyDescent="0.3">
      <c r="A1390" s="108" t="s">
        <v>1434</v>
      </c>
      <c r="B1390">
        <v>50714.999999999993</v>
      </c>
      <c r="C1390">
        <v>57959.999999999993</v>
      </c>
      <c r="D1390">
        <v>65204.999999999993</v>
      </c>
      <c r="E1390">
        <v>72335</v>
      </c>
      <c r="F1390">
        <v>78200</v>
      </c>
      <c r="G1390">
        <v>83950</v>
      </c>
      <c r="H1390">
        <v>89700</v>
      </c>
      <c r="I1390">
        <v>95564.999999999985</v>
      </c>
    </row>
    <row r="1391" spans="1:9" x14ac:dyDescent="0.3">
      <c r="A1391" s="108" t="s">
        <v>183</v>
      </c>
      <c r="B1391">
        <v>50714.999999999993</v>
      </c>
      <c r="C1391">
        <v>57959.999999999993</v>
      </c>
      <c r="D1391">
        <v>65204.999999999993</v>
      </c>
      <c r="E1391">
        <v>72335</v>
      </c>
      <c r="F1391">
        <v>78200</v>
      </c>
      <c r="G1391">
        <v>83950</v>
      </c>
      <c r="H1391">
        <v>89700</v>
      </c>
      <c r="I1391">
        <v>95564.999999999985</v>
      </c>
    </row>
    <row r="1392" spans="1:9" x14ac:dyDescent="0.3">
      <c r="A1392" s="108" t="s">
        <v>42</v>
      </c>
      <c r="B1392">
        <v>77970</v>
      </c>
      <c r="C1392">
        <v>89125</v>
      </c>
      <c r="D1392">
        <v>100279.99999999999</v>
      </c>
      <c r="E1392">
        <v>111319.99999999999</v>
      </c>
      <c r="F1392">
        <v>120289.99999999999</v>
      </c>
      <c r="G1392">
        <v>129144.99999999999</v>
      </c>
      <c r="H1392">
        <v>138115</v>
      </c>
      <c r="I1392">
        <v>146970</v>
      </c>
    </row>
    <row r="1393" spans="1:9" x14ac:dyDescent="0.3">
      <c r="A1393" s="108" t="s">
        <v>43</v>
      </c>
      <c r="B1393">
        <v>52324.999999999993</v>
      </c>
      <c r="C1393">
        <v>59799.999999999993</v>
      </c>
      <c r="D1393">
        <v>67275</v>
      </c>
      <c r="E1393">
        <v>74750</v>
      </c>
      <c r="F1393">
        <v>80730</v>
      </c>
      <c r="G1393">
        <v>86710</v>
      </c>
      <c r="H1393">
        <v>92690</v>
      </c>
      <c r="I1393">
        <v>98669.999999999985</v>
      </c>
    </row>
    <row r="1394" spans="1:9" x14ac:dyDescent="0.3">
      <c r="A1394" s="108" t="s">
        <v>44</v>
      </c>
      <c r="B1394">
        <v>76475</v>
      </c>
      <c r="C1394">
        <v>87400</v>
      </c>
      <c r="D1394">
        <v>98324.999999999985</v>
      </c>
      <c r="E1394">
        <v>109134.99999999999</v>
      </c>
      <c r="F1394">
        <v>117874.99999999999</v>
      </c>
      <c r="G1394">
        <v>126614.99999999999</v>
      </c>
      <c r="H1394">
        <v>135355</v>
      </c>
      <c r="I1394">
        <v>144095</v>
      </c>
    </row>
    <row r="1395" spans="1:9" x14ac:dyDescent="0.3">
      <c r="A1395" s="108" t="s">
        <v>47</v>
      </c>
      <c r="B1395">
        <v>61984.999999999993</v>
      </c>
      <c r="C1395">
        <v>70840</v>
      </c>
      <c r="D1395">
        <v>79695</v>
      </c>
      <c r="E1395">
        <v>88550</v>
      </c>
      <c r="F1395">
        <v>95679.999999999985</v>
      </c>
      <c r="G1395">
        <v>102809.99999999999</v>
      </c>
      <c r="H1395">
        <v>109824.99999999999</v>
      </c>
      <c r="I1395">
        <v>116954.99999999999</v>
      </c>
    </row>
    <row r="1396" spans="1:9" x14ac:dyDescent="0.3">
      <c r="A1396" s="108" t="s">
        <v>51</v>
      </c>
      <c r="B1396">
        <v>50944.999999999993</v>
      </c>
      <c r="C1396">
        <v>58189.999999999993</v>
      </c>
      <c r="D1396">
        <v>65434.999999999993</v>
      </c>
      <c r="E1396">
        <v>72680</v>
      </c>
      <c r="F1396">
        <v>78545</v>
      </c>
      <c r="G1396">
        <v>84410</v>
      </c>
      <c r="H1396">
        <v>90160</v>
      </c>
      <c r="I1396">
        <v>96024.999999999985</v>
      </c>
    </row>
    <row r="1397" spans="1:9" x14ac:dyDescent="0.3">
      <c r="A1397" s="108" t="s">
        <v>1435</v>
      </c>
      <c r="B1397">
        <v>51174.999999999993</v>
      </c>
      <c r="C1397">
        <v>58419.999999999993</v>
      </c>
      <c r="D1397">
        <v>65780</v>
      </c>
      <c r="E1397">
        <v>73025</v>
      </c>
      <c r="F1397">
        <v>78890</v>
      </c>
      <c r="G1397">
        <v>84755</v>
      </c>
      <c r="H1397">
        <v>90620</v>
      </c>
      <c r="I1397">
        <v>96484.999999999985</v>
      </c>
    </row>
    <row r="1398" spans="1:9" x14ac:dyDescent="0.3">
      <c r="A1398" s="108" t="s">
        <v>358</v>
      </c>
      <c r="B1398">
        <v>77970</v>
      </c>
      <c r="C1398">
        <v>89125</v>
      </c>
      <c r="D1398">
        <v>100279.99999999999</v>
      </c>
      <c r="E1398">
        <v>111319.99999999999</v>
      </c>
      <c r="F1398">
        <v>120289.99999999999</v>
      </c>
      <c r="G1398">
        <v>129144.99999999999</v>
      </c>
      <c r="H1398">
        <v>138115</v>
      </c>
      <c r="I1398">
        <v>146970</v>
      </c>
    </row>
    <row r="1399" spans="1:9" x14ac:dyDescent="0.3">
      <c r="A1399" s="108" t="s">
        <v>54</v>
      </c>
      <c r="B1399">
        <v>50714.999999999993</v>
      </c>
      <c r="C1399">
        <v>57959.999999999993</v>
      </c>
      <c r="D1399">
        <v>65204.999999999993</v>
      </c>
      <c r="E1399">
        <v>72335</v>
      </c>
      <c r="F1399">
        <v>78200</v>
      </c>
      <c r="G1399">
        <v>83950</v>
      </c>
      <c r="H1399">
        <v>89700</v>
      </c>
      <c r="I1399">
        <v>95564.999999999985</v>
      </c>
    </row>
    <row r="1400" spans="1:9" x14ac:dyDescent="0.3">
      <c r="A1400" s="108" t="s">
        <v>302</v>
      </c>
      <c r="B1400">
        <v>51174.999999999993</v>
      </c>
      <c r="C1400">
        <v>58419.999999999993</v>
      </c>
      <c r="D1400">
        <v>65780</v>
      </c>
      <c r="E1400">
        <v>73025</v>
      </c>
      <c r="F1400">
        <v>78890</v>
      </c>
      <c r="G1400">
        <v>84755</v>
      </c>
      <c r="H1400">
        <v>90620</v>
      </c>
      <c r="I1400">
        <v>96484.999999999985</v>
      </c>
    </row>
    <row r="1401" spans="1:9" x14ac:dyDescent="0.3">
      <c r="A1401" s="108" t="s">
        <v>303</v>
      </c>
      <c r="B1401">
        <v>76475</v>
      </c>
      <c r="C1401">
        <v>87400</v>
      </c>
      <c r="D1401">
        <v>98324.999999999985</v>
      </c>
      <c r="E1401">
        <v>109134.99999999999</v>
      </c>
      <c r="F1401">
        <v>117874.99999999999</v>
      </c>
      <c r="G1401">
        <v>126614.99999999999</v>
      </c>
      <c r="H1401">
        <v>135355</v>
      </c>
      <c r="I1401">
        <v>144095</v>
      </c>
    </row>
    <row r="1402" spans="1:9" x14ac:dyDescent="0.3">
      <c r="A1402" s="108" t="s">
        <v>1317</v>
      </c>
      <c r="B1402">
        <v>50714.999999999993</v>
      </c>
      <c r="C1402">
        <v>57959.999999999993</v>
      </c>
      <c r="D1402">
        <v>65204.999999999993</v>
      </c>
      <c r="E1402">
        <v>72335</v>
      </c>
      <c r="F1402">
        <v>78200</v>
      </c>
      <c r="G1402">
        <v>83950</v>
      </c>
      <c r="H1402">
        <v>89700</v>
      </c>
      <c r="I1402">
        <v>95564.999999999985</v>
      </c>
    </row>
    <row r="1403" spans="1:9" x14ac:dyDescent="0.3">
      <c r="A1403" s="108" t="s">
        <v>56</v>
      </c>
      <c r="B1403">
        <v>54164.999999999993</v>
      </c>
      <c r="C1403">
        <v>61869.999999999993</v>
      </c>
      <c r="D1403">
        <v>69575</v>
      </c>
      <c r="E1403">
        <v>77280</v>
      </c>
      <c r="F1403">
        <v>83490</v>
      </c>
      <c r="G1403">
        <v>89700</v>
      </c>
      <c r="H1403">
        <v>95909.999999999985</v>
      </c>
      <c r="I1403">
        <v>102119.99999999999</v>
      </c>
    </row>
    <row r="1404" spans="1:9" x14ac:dyDescent="0.3">
      <c r="A1404" s="108" t="s">
        <v>1436</v>
      </c>
      <c r="B1404">
        <v>50714.999999999993</v>
      </c>
      <c r="C1404">
        <v>57959.999999999993</v>
      </c>
      <c r="D1404">
        <v>65204.999999999993</v>
      </c>
      <c r="E1404">
        <v>72335</v>
      </c>
      <c r="F1404">
        <v>78200</v>
      </c>
      <c r="G1404">
        <v>83950</v>
      </c>
      <c r="H1404">
        <v>89700</v>
      </c>
      <c r="I1404">
        <v>95564.999999999985</v>
      </c>
    </row>
    <row r="1405" spans="1:9" x14ac:dyDescent="0.3">
      <c r="A1405" s="108" t="s">
        <v>58</v>
      </c>
      <c r="B1405">
        <v>50714.999999999993</v>
      </c>
      <c r="C1405">
        <v>57959.999999999993</v>
      </c>
      <c r="D1405">
        <v>65204.999999999993</v>
      </c>
      <c r="E1405">
        <v>72335</v>
      </c>
      <c r="F1405">
        <v>78200</v>
      </c>
      <c r="G1405">
        <v>83950</v>
      </c>
      <c r="H1405">
        <v>89700</v>
      </c>
      <c r="I1405">
        <v>95564.999999999985</v>
      </c>
    </row>
    <row r="1406" spans="1:9" x14ac:dyDescent="0.3">
      <c r="A1406" s="108" t="s">
        <v>60</v>
      </c>
      <c r="B1406">
        <v>51059.999999999993</v>
      </c>
      <c r="C1406">
        <v>58304.999999999993</v>
      </c>
      <c r="D1406">
        <v>65550</v>
      </c>
      <c r="E1406">
        <v>72795</v>
      </c>
      <c r="F1406">
        <v>78660</v>
      </c>
      <c r="G1406">
        <v>84525</v>
      </c>
      <c r="H1406">
        <v>90275</v>
      </c>
      <c r="I1406">
        <v>96139.999999999985</v>
      </c>
    </row>
    <row r="1407" spans="1:9" x14ac:dyDescent="0.3">
      <c r="A1407" s="108" t="s">
        <v>1437</v>
      </c>
      <c r="B1407">
        <v>53934.999999999993</v>
      </c>
      <c r="C1407">
        <v>61639.999999999993</v>
      </c>
      <c r="D1407">
        <v>69345</v>
      </c>
      <c r="E1407">
        <v>76935</v>
      </c>
      <c r="F1407">
        <v>83145</v>
      </c>
      <c r="G1407">
        <v>89355</v>
      </c>
      <c r="H1407">
        <v>95449.999999999985</v>
      </c>
      <c r="I1407">
        <v>101659.99999999999</v>
      </c>
    </row>
    <row r="1408" spans="1:9" x14ac:dyDescent="0.3">
      <c r="A1408" s="108" t="s">
        <v>61</v>
      </c>
      <c r="B1408">
        <v>55314.999999999993</v>
      </c>
      <c r="C1408">
        <v>63249.999999999993</v>
      </c>
      <c r="D1408">
        <v>71185</v>
      </c>
      <c r="E1408">
        <v>79005</v>
      </c>
      <c r="F1408">
        <v>85330</v>
      </c>
      <c r="G1408">
        <v>91655</v>
      </c>
      <c r="H1408">
        <v>97979.999999999985</v>
      </c>
      <c r="I1408">
        <v>104304.99999999999</v>
      </c>
    </row>
    <row r="1409" spans="1:9" x14ac:dyDescent="0.3">
      <c r="A1409" s="108" t="s">
        <v>69</v>
      </c>
      <c r="B1409">
        <v>53129.999999999993</v>
      </c>
      <c r="C1409">
        <v>60719.999999999993</v>
      </c>
      <c r="D1409">
        <v>68310</v>
      </c>
      <c r="E1409">
        <v>75785</v>
      </c>
      <c r="F1409">
        <v>81880</v>
      </c>
      <c r="G1409">
        <v>87975</v>
      </c>
      <c r="H1409">
        <v>94070</v>
      </c>
      <c r="I1409">
        <v>100049.99999999999</v>
      </c>
    </row>
    <row r="1410" spans="1:9" x14ac:dyDescent="0.3">
      <c r="A1410" s="108" t="s">
        <v>1196</v>
      </c>
      <c r="B1410">
        <v>50714.999999999993</v>
      </c>
      <c r="C1410">
        <v>57959.999999999993</v>
      </c>
      <c r="D1410">
        <v>65204.999999999993</v>
      </c>
      <c r="E1410">
        <v>72335</v>
      </c>
      <c r="F1410">
        <v>78200</v>
      </c>
      <c r="G1410">
        <v>83950</v>
      </c>
      <c r="H1410">
        <v>89700</v>
      </c>
      <c r="I1410">
        <v>95564.999999999985</v>
      </c>
    </row>
    <row r="1411" spans="1:9" x14ac:dyDescent="0.3">
      <c r="A1411" s="108" t="s">
        <v>1237</v>
      </c>
      <c r="B1411">
        <v>50714.999999999993</v>
      </c>
      <c r="C1411">
        <v>57959.999999999993</v>
      </c>
      <c r="D1411">
        <v>65204.999999999993</v>
      </c>
      <c r="E1411">
        <v>72335</v>
      </c>
      <c r="F1411">
        <v>78200</v>
      </c>
      <c r="G1411">
        <v>83950</v>
      </c>
      <c r="H1411">
        <v>89700</v>
      </c>
      <c r="I1411">
        <v>95564.999999999985</v>
      </c>
    </row>
    <row r="1412" spans="1:9" x14ac:dyDescent="0.3">
      <c r="A1412" s="108" t="s">
        <v>1438</v>
      </c>
      <c r="B1412">
        <v>60489.999999999993</v>
      </c>
      <c r="C1412">
        <v>69115</v>
      </c>
      <c r="D1412">
        <v>77740</v>
      </c>
      <c r="E1412">
        <v>86365</v>
      </c>
      <c r="F1412">
        <v>93380</v>
      </c>
      <c r="G1412">
        <v>100279.99999999999</v>
      </c>
      <c r="H1412">
        <v>107179.99999999999</v>
      </c>
      <c r="I1412">
        <v>114079.99999999999</v>
      </c>
    </row>
    <row r="1413" spans="1:9" x14ac:dyDescent="0.3">
      <c r="A1413" s="108" t="s">
        <v>70</v>
      </c>
      <c r="B1413">
        <v>51289.999999999993</v>
      </c>
      <c r="C1413">
        <v>58649.999999999993</v>
      </c>
      <c r="D1413">
        <v>66010</v>
      </c>
      <c r="E1413">
        <v>73255</v>
      </c>
      <c r="F1413">
        <v>79120</v>
      </c>
      <c r="G1413">
        <v>84985</v>
      </c>
      <c r="H1413">
        <v>90850</v>
      </c>
      <c r="I1413">
        <v>96714.999999999985</v>
      </c>
    </row>
    <row r="1414" spans="1:9" x14ac:dyDescent="0.3">
      <c r="A1414" s="108" t="s">
        <v>71</v>
      </c>
      <c r="B1414">
        <v>51174.999999999993</v>
      </c>
      <c r="C1414">
        <v>58419.999999999993</v>
      </c>
      <c r="D1414">
        <v>65780</v>
      </c>
      <c r="E1414">
        <v>73025</v>
      </c>
      <c r="F1414">
        <v>78890</v>
      </c>
      <c r="G1414">
        <v>84755</v>
      </c>
      <c r="H1414">
        <v>90620</v>
      </c>
      <c r="I1414">
        <v>96484.999999999985</v>
      </c>
    </row>
    <row r="1415" spans="1:9" x14ac:dyDescent="0.3">
      <c r="A1415" s="108" t="s">
        <v>72</v>
      </c>
      <c r="B1415">
        <v>50714.999999999993</v>
      </c>
      <c r="C1415">
        <v>57959.999999999993</v>
      </c>
      <c r="D1415">
        <v>65204.999999999993</v>
      </c>
      <c r="E1415">
        <v>72335</v>
      </c>
      <c r="F1415">
        <v>78200</v>
      </c>
      <c r="G1415">
        <v>83950</v>
      </c>
      <c r="H1415">
        <v>89700</v>
      </c>
      <c r="I1415">
        <v>95564.999999999985</v>
      </c>
    </row>
    <row r="1416" spans="1:9" x14ac:dyDescent="0.3">
      <c r="A1416" s="108" t="s">
        <v>1439</v>
      </c>
      <c r="B1416">
        <v>50714.999999999993</v>
      </c>
      <c r="C1416">
        <v>57959.999999999993</v>
      </c>
      <c r="D1416">
        <v>65204.999999999993</v>
      </c>
      <c r="E1416">
        <v>72335</v>
      </c>
      <c r="F1416">
        <v>78200</v>
      </c>
      <c r="G1416">
        <v>83950</v>
      </c>
      <c r="H1416">
        <v>89700</v>
      </c>
      <c r="I1416">
        <v>95564.999999999985</v>
      </c>
    </row>
    <row r="1417" spans="1:9" x14ac:dyDescent="0.3">
      <c r="A1417" s="108" t="s">
        <v>128</v>
      </c>
      <c r="B1417">
        <v>52324.999999999993</v>
      </c>
      <c r="C1417">
        <v>59799.999999999993</v>
      </c>
      <c r="D1417">
        <v>67275</v>
      </c>
      <c r="E1417">
        <v>74750</v>
      </c>
      <c r="F1417">
        <v>80730</v>
      </c>
      <c r="G1417">
        <v>86710</v>
      </c>
      <c r="H1417">
        <v>92690</v>
      </c>
      <c r="I1417">
        <v>98669.999999999985</v>
      </c>
    </row>
    <row r="1418" spans="1:9" x14ac:dyDescent="0.3">
      <c r="A1418" s="108" t="s">
        <v>1440</v>
      </c>
      <c r="B1418">
        <v>56119.999999999993</v>
      </c>
      <c r="C1418">
        <v>64054.999999999993</v>
      </c>
      <c r="D1418">
        <v>72105</v>
      </c>
      <c r="E1418">
        <v>80040</v>
      </c>
      <c r="F1418">
        <v>86480</v>
      </c>
      <c r="G1418">
        <v>92920</v>
      </c>
      <c r="H1418">
        <v>99359.999999999985</v>
      </c>
      <c r="I1418">
        <v>105684.99999999999</v>
      </c>
    </row>
    <row r="1419" spans="1:9" x14ac:dyDescent="0.3">
      <c r="A1419" s="108" t="s">
        <v>1239</v>
      </c>
      <c r="B1419">
        <v>50714.999999999993</v>
      </c>
      <c r="C1419">
        <v>57959.999999999993</v>
      </c>
      <c r="D1419">
        <v>65204.999999999993</v>
      </c>
      <c r="E1419">
        <v>72335</v>
      </c>
      <c r="F1419">
        <v>78200</v>
      </c>
      <c r="G1419">
        <v>83950</v>
      </c>
      <c r="H1419">
        <v>89700</v>
      </c>
      <c r="I1419">
        <v>95564.999999999985</v>
      </c>
    </row>
    <row r="1420" spans="1:9" x14ac:dyDescent="0.3">
      <c r="A1420" s="108" t="s">
        <v>1395</v>
      </c>
      <c r="B1420">
        <v>66585</v>
      </c>
      <c r="C1420">
        <v>76130</v>
      </c>
      <c r="D1420">
        <v>85675</v>
      </c>
      <c r="E1420">
        <v>95104.999999999985</v>
      </c>
      <c r="F1420">
        <v>102809.99999999999</v>
      </c>
      <c r="G1420">
        <v>110399.99999999999</v>
      </c>
      <c r="H1420">
        <v>117989.99999999999</v>
      </c>
      <c r="I1420">
        <v>125579.99999999999</v>
      </c>
    </row>
    <row r="1421" spans="1:9" x14ac:dyDescent="0.3">
      <c r="A1421" s="108" t="s">
        <v>1441</v>
      </c>
      <c r="B1421">
        <v>50714.999999999993</v>
      </c>
      <c r="C1421">
        <v>57959.999999999993</v>
      </c>
      <c r="D1421">
        <v>65204.999999999993</v>
      </c>
      <c r="E1421">
        <v>72335</v>
      </c>
      <c r="F1421">
        <v>78200</v>
      </c>
      <c r="G1421">
        <v>83950</v>
      </c>
      <c r="H1421">
        <v>89700</v>
      </c>
      <c r="I1421">
        <v>95564.999999999985</v>
      </c>
    </row>
    <row r="1422" spans="1:9" x14ac:dyDescent="0.3">
      <c r="A1422" s="108" t="s">
        <v>1442</v>
      </c>
      <c r="B1422">
        <v>50714.999999999993</v>
      </c>
      <c r="C1422">
        <v>57959.999999999993</v>
      </c>
      <c r="D1422">
        <v>65204.999999999993</v>
      </c>
      <c r="E1422">
        <v>72335</v>
      </c>
      <c r="F1422">
        <v>78200</v>
      </c>
      <c r="G1422">
        <v>83950</v>
      </c>
      <c r="H1422">
        <v>89700</v>
      </c>
      <c r="I1422">
        <v>95564.999999999985</v>
      </c>
    </row>
    <row r="1423" spans="1:9" x14ac:dyDescent="0.3">
      <c r="A1423" s="108" t="s">
        <v>76</v>
      </c>
      <c r="B1423">
        <v>60144.999999999993</v>
      </c>
      <c r="C1423">
        <v>68655</v>
      </c>
      <c r="D1423">
        <v>77280</v>
      </c>
      <c r="E1423">
        <v>85790</v>
      </c>
      <c r="F1423">
        <v>92690</v>
      </c>
      <c r="G1423">
        <v>99589.999999999985</v>
      </c>
      <c r="H1423">
        <v>106489.99999999999</v>
      </c>
      <c r="I1423">
        <v>113274.99999999999</v>
      </c>
    </row>
    <row r="1424" spans="1:9" x14ac:dyDescent="0.3">
      <c r="A1424" s="108" t="s">
        <v>1443</v>
      </c>
      <c r="B1424">
        <v>50714.999999999993</v>
      </c>
      <c r="C1424">
        <v>57959.999999999993</v>
      </c>
      <c r="D1424">
        <v>65204.999999999993</v>
      </c>
      <c r="E1424">
        <v>72335</v>
      </c>
      <c r="F1424">
        <v>78200</v>
      </c>
      <c r="G1424">
        <v>83950</v>
      </c>
      <c r="H1424">
        <v>89700</v>
      </c>
      <c r="I1424">
        <v>95564.999999999985</v>
      </c>
    </row>
    <row r="1425" spans="1:11" x14ac:dyDescent="0.3">
      <c r="A1425" s="108" t="s">
        <v>1444</v>
      </c>
      <c r="B1425">
        <v>55544.999999999993</v>
      </c>
      <c r="C1425">
        <v>63479.999999999993</v>
      </c>
      <c r="D1425">
        <v>71415</v>
      </c>
      <c r="E1425">
        <v>79235</v>
      </c>
      <c r="F1425">
        <v>85675</v>
      </c>
      <c r="G1425">
        <v>92000</v>
      </c>
      <c r="H1425">
        <v>98324.999999999985</v>
      </c>
      <c r="I1425">
        <v>104649.99999999999</v>
      </c>
    </row>
    <row r="1426" spans="1:11" x14ac:dyDescent="0.3">
      <c r="A1426" s="108" t="s">
        <v>78</v>
      </c>
      <c r="B1426">
        <v>52899.999999999993</v>
      </c>
      <c r="C1426">
        <v>60374.999999999993</v>
      </c>
      <c r="D1426">
        <v>67965</v>
      </c>
      <c r="E1426">
        <v>75440</v>
      </c>
      <c r="F1426">
        <v>81535</v>
      </c>
      <c r="G1426">
        <v>87515</v>
      </c>
      <c r="H1426">
        <v>93610</v>
      </c>
      <c r="I1426">
        <v>99589.999999999985</v>
      </c>
    </row>
    <row r="1427" spans="1:11" x14ac:dyDescent="0.3">
      <c r="A1427" s="108" t="s">
        <v>1445</v>
      </c>
      <c r="B1427">
        <v>77970</v>
      </c>
      <c r="C1427">
        <v>89125</v>
      </c>
      <c r="D1427">
        <v>100279.99999999999</v>
      </c>
      <c r="E1427">
        <v>111319.99999999999</v>
      </c>
      <c r="F1427">
        <v>120289.99999999999</v>
      </c>
      <c r="G1427">
        <v>129144.99999999999</v>
      </c>
      <c r="H1427">
        <v>138115</v>
      </c>
      <c r="I1427">
        <v>146970</v>
      </c>
    </row>
    <row r="1428" spans="1:11" x14ac:dyDescent="0.3">
      <c r="A1428" s="108" t="s">
        <v>370</v>
      </c>
      <c r="B1428">
        <v>50714.999999999993</v>
      </c>
      <c r="C1428">
        <v>57959.999999999993</v>
      </c>
      <c r="D1428">
        <v>65204.999999999993</v>
      </c>
      <c r="E1428">
        <v>72335</v>
      </c>
      <c r="F1428">
        <v>78200</v>
      </c>
      <c r="G1428">
        <v>83950</v>
      </c>
      <c r="H1428">
        <v>89700</v>
      </c>
      <c r="I1428">
        <v>95564.999999999985</v>
      </c>
    </row>
    <row r="1429" spans="1:11" x14ac:dyDescent="0.3">
      <c r="A1429" s="108" t="s">
        <v>80</v>
      </c>
      <c r="B1429">
        <v>57844.999999999993</v>
      </c>
      <c r="C1429">
        <v>66125</v>
      </c>
      <c r="D1429">
        <v>74405</v>
      </c>
      <c r="E1429">
        <v>82570</v>
      </c>
      <c r="F1429">
        <v>89240</v>
      </c>
      <c r="G1429">
        <v>95794.999999999985</v>
      </c>
      <c r="H1429">
        <v>102464.99999999999</v>
      </c>
      <c r="I1429">
        <v>109019.99999999999</v>
      </c>
    </row>
    <row r="1430" spans="1:11" x14ac:dyDescent="0.3">
      <c r="A1430" s="108" t="s">
        <v>81</v>
      </c>
      <c r="B1430">
        <v>50714.999999999993</v>
      </c>
      <c r="C1430">
        <v>57959.999999999993</v>
      </c>
      <c r="D1430">
        <v>65204.999999999993</v>
      </c>
      <c r="E1430">
        <v>72335</v>
      </c>
      <c r="F1430">
        <v>78200</v>
      </c>
      <c r="G1430">
        <v>83950</v>
      </c>
      <c r="H1430">
        <v>89700</v>
      </c>
      <c r="I1430">
        <v>95564.999999999985</v>
      </c>
    </row>
    <row r="1431" spans="1:11" x14ac:dyDescent="0.3">
      <c r="A1431" s="108" t="s">
        <v>1446</v>
      </c>
      <c r="B1431">
        <v>60489.999999999993</v>
      </c>
      <c r="C1431">
        <v>69115</v>
      </c>
      <c r="D1431">
        <v>77740</v>
      </c>
      <c r="E1431">
        <v>86365</v>
      </c>
      <c r="F1431">
        <v>93380</v>
      </c>
      <c r="G1431">
        <v>100279.99999999999</v>
      </c>
      <c r="H1431">
        <v>107179.99999999999</v>
      </c>
      <c r="I1431">
        <v>114079.99999999999</v>
      </c>
    </row>
    <row r="1432" spans="1:11" x14ac:dyDescent="0.3">
      <c r="A1432" s="108" t="s">
        <v>82</v>
      </c>
      <c r="B1432">
        <v>54279.999999999993</v>
      </c>
      <c r="C1432">
        <v>62099.999999999993</v>
      </c>
      <c r="D1432">
        <v>69805</v>
      </c>
      <c r="E1432">
        <v>77510</v>
      </c>
      <c r="F1432">
        <v>83720</v>
      </c>
      <c r="G1432">
        <v>89930</v>
      </c>
      <c r="H1432">
        <v>96139.999999999985</v>
      </c>
      <c r="I1432">
        <v>102349.99999999999</v>
      </c>
    </row>
    <row r="1433" spans="1:11" x14ac:dyDescent="0.3">
      <c r="A1433" s="108" t="s">
        <v>1447</v>
      </c>
      <c r="B1433">
        <v>77970</v>
      </c>
      <c r="C1433">
        <v>89125</v>
      </c>
      <c r="D1433">
        <v>100279.99999999999</v>
      </c>
      <c r="E1433">
        <v>111319.99999999999</v>
      </c>
      <c r="F1433">
        <v>120289.99999999999</v>
      </c>
      <c r="G1433">
        <v>129144.99999999999</v>
      </c>
      <c r="H1433">
        <v>138115</v>
      </c>
      <c r="I1433">
        <v>146970</v>
      </c>
    </row>
    <row r="1434" spans="1:11" x14ac:dyDescent="0.3">
      <c r="A1434" s="108" t="s">
        <v>1448</v>
      </c>
      <c r="B1434">
        <v>50714.999999999993</v>
      </c>
      <c r="C1434">
        <v>57959.999999999993</v>
      </c>
      <c r="D1434">
        <v>65204.999999999993</v>
      </c>
      <c r="E1434">
        <v>72335</v>
      </c>
      <c r="F1434">
        <v>78200</v>
      </c>
      <c r="G1434">
        <v>83950</v>
      </c>
      <c r="H1434">
        <v>89700</v>
      </c>
      <c r="I1434">
        <v>95564.999999999985</v>
      </c>
    </row>
    <row r="1435" spans="1:11" x14ac:dyDescent="0.3">
      <c r="A1435" s="108" t="s">
        <v>136</v>
      </c>
      <c r="B1435">
        <v>50714.999999999993</v>
      </c>
      <c r="C1435">
        <v>57959.999999999993</v>
      </c>
      <c r="D1435">
        <v>65204.999999999993</v>
      </c>
      <c r="E1435">
        <v>72335</v>
      </c>
      <c r="F1435">
        <v>78200</v>
      </c>
      <c r="G1435">
        <v>83950</v>
      </c>
      <c r="H1435">
        <v>89700</v>
      </c>
      <c r="I1435">
        <v>95564.999999999985</v>
      </c>
    </row>
    <row r="1436" spans="1:11" x14ac:dyDescent="0.3">
      <c r="A1436" s="108" t="s">
        <v>1417</v>
      </c>
      <c r="B1436">
        <v>76475</v>
      </c>
      <c r="C1436">
        <v>87400</v>
      </c>
      <c r="D1436">
        <v>98324.999999999985</v>
      </c>
      <c r="E1436">
        <v>109134.99999999999</v>
      </c>
      <c r="F1436">
        <v>117874.99999999999</v>
      </c>
      <c r="G1436">
        <v>126614.99999999999</v>
      </c>
      <c r="H1436">
        <v>135355</v>
      </c>
      <c r="I1436">
        <v>144095</v>
      </c>
    </row>
    <row r="1437" spans="1:11" x14ac:dyDescent="0.3">
      <c r="A1437" s="108" t="s">
        <v>90</v>
      </c>
      <c r="B1437">
        <v>50714.999999999993</v>
      </c>
      <c r="C1437">
        <v>57959.999999999993</v>
      </c>
      <c r="D1437">
        <v>65204.999999999993</v>
      </c>
      <c r="E1437">
        <v>72335</v>
      </c>
      <c r="F1437">
        <v>78200</v>
      </c>
      <c r="G1437">
        <v>83950</v>
      </c>
      <c r="H1437">
        <v>89700</v>
      </c>
      <c r="I1437">
        <v>95564.999999999985</v>
      </c>
      <c r="K1437" s="101"/>
    </row>
    <row r="1438" spans="1:11" x14ac:dyDescent="0.3">
      <c r="A1438" s="108" t="s">
        <v>1449</v>
      </c>
      <c r="B1438">
        <v>59339.999999999993</v>
      </c>
      <c r="C1438">
        <v>67735</v>
      </c>
      <c r="D1438">
        <v>76245</v>
      </c>
      <c r="E1438">
        <v>84640</v>
      </c>
      <c r="F1438">
        <v>91425</v>
      </c>
      <c r="G1438">
        <v>98209.999999999985</v>
      </c>
      <c r="H1438">
        <v>104994.99999999999</v>
      </c>
      <c r="I1438">
        <v>111779.99999999999</v>
      </c>
    </row>
    <row r="1439" spans="1:11" x14ac:dyDescent="0.3">
      <c r="A1439" s="108" t="s">
        <v>1450</v>
      </c>
      <c r="B1439">
        <v>51174.999999999993</v>
      </c>
      <c r="C1439">
        <v>58419.999999999993</v>
      </c>
      <c r="D1439">
        <v>65780</v>
      </c>
      <c r="E1439">
        <v>73025</v>
      </c>
      <c r="F1439">
        <v>78890</v>
      </c>
      <c r="G1439">
        <v>84755</v>
      </c>
      <c r="H1439">
        <v>90620</v>
      </c>
      <c r="I1439">
        <v>96484.999999999985</v>
      </c>
    </row>
    <row r="1440" spans="1:11" x14ac:dyDescent="0.3">
      <c r="A1440" s="108" t="s">
        <v>985</v>
      </c>
      <c r="B1440">
        <v>76475</v>
      </c>
      <c r="C1440">
        <v>87400</v>
      </c>
      <c r="D1440">
        <v>98324.999999999985</v>
      </c>
      <c r="E1440">
        <v>109134.99999999999</v>
      </c>
      <c r="F1440">
        <v>117874.99999999999</v>
      </c>
      <c r="G1440">
        <v>126614.99999999999</v>
      </c>
      <c r="H1440">
        <v>135355</v>
      </c>
      <c r="I1440">
        <v>144095</v>
      </c>
    </row>
    <row r="1441" spans="1:9" x14ac:dyDescent="0.3">
      <c r="A1441" s="108" t="s">
        <v>85</v>
      </c>
      <c r="B1441">
        <v>51289.999999999993</v>
      </c>
      <c r="C1441">
        <v>58649.999999999993</v>
      </c>
      <c r="D1441">
        <v>66010</v>
      </c>
      <c r="E1441">
        <v>73255</v>
      </c>
      <c r="F1441">
        <v>79120</v>
      </c>
      <c r="G1441">
        <v>84985</v>
      </c>
      <c r="H1441">
        <v>90850</v>
      </c>
      <c r="I1441">
        <v>96714.999999999985</v>
      </c>
    </row>
    <row r="1442" spans="1:9" x14ac:dyDescent="0.3">
      <c r="A1442" s="108" t="s">
        <v>87</v>
      </c>
      <c r="B1442">
        <v>50714.999999999993</v>
      </c>
      <c r="C1442">
        <v>57959.999999999993</v>
      </c>
      <c r="D1442">
        <v>65204.999999999993</v>
      </c>
      <c r="E1442">
        <v>72335</v>
      </c>
      <c r="F1442">
        <v>78200</v>
      </c>
      <c r="G1442">
        <v>83950</v>
      </c>
      <c r="H1442">
        <v>89700</v>
      </c>
      <c r="I1442">
        <v>95564.999999999985</v>
      </c>
    </row>
    <row r="1443" spans="1:9" x14ac:dyDescent="0.3">
      <c r="A1443" s="108" t="s">
        <v>924</v>
      </c>
      <c r="B1443">
        <v>55889.999999999993</v>
      </c>
      <c r="C1443">
        <v>63939.999999999993</v>
      </c>
      <c r="D1443">
        <v>71875</v>
      </c>
      <c r="E1443">
        <v>79810</v>
      </c>
      <c r="F1443">
        <v>86250</v>
      </c>
      <c r="G1443">
        <v>92690</v>
      </c>
      <c r="H1443">
        <v>99014.999999999985</v>
      </c>
      <c r="I1443">
        <v>105454.99999999999</v>
      </c>
    </row>
    <row r="1444" spans="1:9" x14ac:dyDescent="0.3">
      <c r="A1444" s="108" t="s">
        <v>88</v>
      </c>
      <c r="B1444">
        <v>50714.999999999993</v>
      </c>
      <c r="C1444">
        <v>57959.999999999993</v>
      </c>
      <c r="D1444">
        <v>65204.999999999993</v>
      </c>
      <c r="E1444">
        <v>72335</v>
      </c>
      <c r="F1444">
        <v>78200</v>
      </c>
      <c r="G1444">
        <v>83950</v>
      </c>
      <c r="H1444">
        <v>89700</v>
      </c>
      <c r="I1444">
        <v>95564.999999999985</v>
      </c>
    </row>
    <row r="1445" spans="1:9" x14ac:dyDescent="0.3">
      <c r="A1445" s="108" t="s">
        <v>1451</v>
      </c>
      <c r="B1445">
        <v>50714.999999999993</v>
      </c>
      <c r="C1445">
        <v>57959.999999999993</v>
      </c>
      <c r="D1445">
        <v>65204.999999999993</v>
      </c>
      <c r="E1445">
        <v>72335</v>
      </c>
      <c r="F1445">
        <v>78200</v>
      </c>
      <c r="G1445">
        <v>83950</v>
      </c>
      <c r="H1445">
        <v>89700</v>
      </c>
      <c r="I1445">
        <v>95564.999999999985</v>
      </c>
    </row>
    <row r="1446" spans="1:9" x14ac:dyDescent="0.3">
      <c r="A1446" s="108" t="s">
        <v>89</v>
      </c>
      <c r="B1446">
        <v>52899.999999999993</v>
      </c>
      <c r="C1446">
        <v>60374.999999999993</v>
      </c>
      <c r="D1446">
        <v>67965</v>
      </c>
      <c r="E1446">
        <v>75440</v>
      </c>
      <c r="F1446">
        <v>81535</v>
      </c>
      <c r="G1446">
        <v>87515</v>
      </c>
      <c r="H1446">
        <v>93610</v>
      </c>
      <c r="I1446">
        <v>99589.999999999985</v>
      </c>
    </row>
    <row r="1447" spans="1:9" x14ac:dyDescent="0.3">
      <c r="A1447" s="108" t="s">
        <v>1452</v>
      </c>
      <c r="B1447">
        <v>50714.999999999993</v>
      </c>
      <c r="C1447">
        <v>57959.999999999993</v>
      </c>
      <c r="D1447">
        <v>65204.999999999993</v>
      </c>
      <c r="E1447">
        <v>72335</v>
      </c>
      <c r="F1447">
        <v>78200</v>
      </c>
      <c r="G1447">
        <v>83950</v>
      </c>
      <c r="H1447">
        <v>89700</v>
      </c>
      <c r="I1447">
        <v>95564.999999999985</v>
      </c>
    </row>
    <row r="1448" spans="1:9" x14ac:dyDescent="0.3">
      <c r="A1448" s="108" t="s">
        <v>1287</v>
      </c>
      <c r="B1448">
        <v>51174.999999999993</v>
      </c>
      <c r="C1448">
        <v>58419.999999999993</v>
      </c>
      <c r="D1448">
        <v>65780</v>
      </c>
      <c r="E1448">
        <v>73025</v>
      </c>
      <c r="F1448">
        <v>78890</v>
      </c>
      <c r="G1448">
        <v>84755</v>
      </c>
      <c r="H1448">
        <v>90620</v>
      </c>
      <c r="I1448">
        <v>96484.999999999985</v>
      </c>
    </row>
    <row r="1449" spans="1:9" x14ac:dyDescent="0.3">
      <c r="A1449" s="108" t="s">
        <v>142</v>
      </c>
      <c r="B1449">
        <v>50714.999999999993</v>
      </c>
      <c r="C1449">
        <v>57959.999999999993</v>
      </c>
      <c r="D1449">
        <v>65204.999999999993</v>
      </c>
      <c r="E1449">
        <v>72335</v>
      </c>
      <c r="F1449">
        <v>78200</v>
      </c>
      <c r="G1449">
        <v>83950</v>
      </c>
      <c r="H1449">
        <v>89700</v>
      </c>
      <c r="I1449">
        <v>95564.999999999985</v>
      </c>
    </row>
    <row r="1450" spans="1:9" x14ac:dyDescent="0.3">
      <c r="A1450" s="108" t="s">
        <v>1453</v>
      </c>
      <c r="B1450">
        <v>50714.999999999993</v>
      </c>
      <c r="C1450">
        <v>57959.999999999993</v>
      </c>
      <c r="D1450">
        <v>65204.999999999993</v>
      </c>
      <c r="E1450">
        <v>72335</v>
      </c>
      <c r="F1450">
        <v>78200</v>
      </c>
      <c r="G1450">
        <v>83950</v>
      </c>
      <c r="H1450">
        <v>89700</v>
      </c>
      <c r="I1450">
        <v>95564.999999999985</v>
      </c>
    </row>
    <row r="1451" spans="1:9" x14ac:dyDescent="0.3">
      <c r="A1451" s="108" t="s">
        <v>1240</v>
      </c>
      <c r="B1451">
        <v>50714.999999999993</v>
      </c>
      <c r="C1451">
        <v>57959.999999999993</v>
      </c>
      <c r="D1451">
        <v>65204.999999999993</v>
      </c>
      <c r="E1451">
        <v>72335</v>
      </c>
      <c r="F1451">
        <v>78200</v>
      </c>
      <c r="G1451">
        <v>83950</v>
      </c>
      <c r="H1451">
        <v>89700</v>
      </c>
      <c r="I1451">
        <v>95564.999999999985</v>
      </c>
    </row>
    <row r="1452" spans="1:9" x14ac:dyDescent="0.3">
      <c r="A1452" s="108" t="s">
        <v>382</v>
      </c>
      <c r="B1452">
        <v>50714.999999999993</v>
      </c>
      <c r="C1452">
        <v>57959.999999999993</v>
      </c>
      <c r="D1452">
        <v>65204.999999999993</v>
      </c>
      <c r="E1452">
        <v>72335</v>
      </c>
      <c r="F1452">
        <v>78200</v>
      </c>
      <c r="G1452">
        <v>83950</v>
      </c>
      <c r="H1452">
        <v>89700</v>
      </c>
      <c r="I1452">
        <v>95564.999999999985</v>
      </c>
    </row>
    <row r="1453" spans="1:9" x14ac:dyDescent="0.3">
      <c r="A1453" s="108" t="s">
        <v>97</v>
      </c>
      <c r="B1453">
        <v>76475</v>
      </c>
      <c r="C1453">
        <v>87400</v>
      </c>
      <c r="D1453">
        <v>98324.999999999985</v>
      </c>
      <c r="E1453">
        <v>109134.99999999999</v>
      </c>
      <c r="F1453">
        <v>117874.99999999999</v>
      </c>
      <c r="G1453">
        <v>126614.99999999999</v>
      </c>
      <c r="H1453">
        <v>135355</v>
      </c>
      <c r="I1453">
        <v>144095</v>
      </c>
    </row>
    <row r="1454" spans="1:9" x14ac:dyDescent="0.3">
      <c r="A1454" s="108" t="s">
        <v>98</v>
      </c>
      <c r="B1454">
        <v>50714.999999999993</v>
      </c>
      <c r="C1454">
        <v>57959.999999999993</v>
      </c>
      <c r="D1454">
        <v>65204.999999999993</v>
      </c>
      <c r="E1454">
        <v>72335</v>
      </c>
      <c r="F1454">
        <v>78200</v>
      </c>
      <c r="G1454">
        <v>83950</v>
      </c>
      <c r="H1454">
        <v>89700</v>
      </c>
      <c r="I1454">
        <v>95564.999999999985</v>
      </c>
    </row>
    <row r="1455" spans="1:9" x14ac:dyDescent="0.3">
      <c r="A1455" s="108" t="s">
        <v>99</v>
      </c>
      <c r="B1455">
        <v>50714.999999999993</v>
      </c>
      <c r="C1455">
        <v>57959.999999999993</v>
      </c>
      <c r="D1455">
        <v>65204.999999999993</v>
      </c>
      <c r="E1455">
        <v>72335</v>
      </c>
      <c r="F1455">
        <v>78200</v>
      </c>
      <c r="G1455">
        <v>83950</v>
      </c>
      <c r="H1455">
        <v>89700</v>
      </c>
      <c r="I1455">
        <v>95564.999999999985</v>
      </c>
    </row>
    <row r="1456" spans="1:9" x14ac:dyDescent="0.3">
      <c r="A1456" s="108" t="s">
        <v>327</v>
      </c>
      <c r="B1456">
        <v>57269.999999999993</v>
      </c>
      <c r="C1456">
        <v>65434.999999999993</v>
      </c>
      <c r="D1456">
        <v>73600</v>
      </c>
      <c r="E1456">
        <v>81765</v>
      </c>
      <c r="F1456">
        <v>88320</v>
      </c>
      <c r="G1456">
        <v>94874.999999999985</v>
      </c>
      <c r="H1456">
        <v>101429.99999999999</v>
      </c>
      <c r="I1456">
        <v>107984.99999999999</v>
      </c>
    </row>
    <row r="1457" spans="1:11" x14ac:dyDescent="0.3">
      <c r="A1457" s="108" t="s">
        <v>1222</v>
      </c>
      <c r="B1457">
        <v>54854.999999999993</v>
      </c>
      <c r="C1457">
        <v>62674.999999999993</v>
      </c>
      <c r="D1457">
        <v>70495</v>
      </c>
      <c r="E1457">
        <v>78315</v>
      </c>
      <c r="F1457">
        <v>84640</v>
      </c>
      <c r="G1457">
        <v>90850</v>
      </c>
      <c r="H1457">
        <v>97174.999999999985</v>
      </c>
      <c r="I1457">
        <v>103384.99999999999</v>
      </c>
    </row>
    <row r="1458" spans="1:11" x14ac:dyDescent="0.3">
      <c r="A1458" s="108" t="s">
        <v>998</v>
      </c>
      <c r="B1458">
        <v>50714.999999999993</v>
      </c>
      <c r="C1458">
        <v>57959.999999999993</v>
      </c>
      <c r="D1458">
        <v>65204.999999999993</v>
      </c>
      <c r="E1458">
        <v>72335</v>
      </c>
      <c r="F1458">
        <v>78200</v>
      </c>
      <c r="G1458">
        <v>83950</v>
      </c>
      <c r="H1458">
        <v>89700</v>
      </c>
      <c r="I1458">
        <v>95564.999999999985</v>
      </c>
    </row>
    <row r="1459" spans="1:11" x14ac:dyDescent="0.3">
      <c r="A1459" s="108" t="s">
        <v>1454</v>
      </c>
      <c r="B1459">
        <v>76475</v>
      </c>
      <c r="C1459">
        <v>87400</v>
      </c>
      <c r="D1459">
        <v>98324.999999999985</v>
      </c>
      <c r="E1459">
        <v>109134.99999999999</v>
      </c>
      <c r="F1459">
        <v>117874.99999999999</v>
      </c>
      <c r="G1459">
        <v>126614.99999999999</v>
      </c>
      <c r="H1459">
        <v>135355</v>
      </c>
      <c r="I1459">
        <v>144095</v>
      </c>
    </row>
    <row r="1460" spans="1:11" x14ac:dyDescent="0.3">
      <c r="A1460" s="108" t="s">
        <v>1487</v>
      </c>
      <c r="B1460">
        <v>64974.999999999993</v>
      </c>
      <c r="C1460">
        <v>74175</v>
      </c>
      <c r="D1460">
        <v>83490</v>
      </c>
      <c r="E1460">
        <v>92690</v>
      </c>
      <c r="F1460">
        <v>100164.99999999999</v>
      </c>
      <c r="G1460">
        <v>107524.99999999999</v>
      </c>
      <c r="H1460">
        <v>114999.99999999999</v>
      </c>
      <c r="I1460">
        <v>122359.99999999999</v>
      </c>
      <c r="K1460" s="106" t="s">
        <v>1845</v>
      </c>
    </row>
    <row r="1461" spans="1:11" x14ac:dyDescent="0.3">
      <c r="A1461" s="108" t="s">
        <v>1488</v>
      </c>
      <c r="B1461">
        <v>63939.999999999993</v>
      </c>
      <c r="C1461">
        <v>73140</v>
      </c>
      <c r="D1461">
        <v>82225</v>
      </c>
      <c r="E1461">
        <v>91310</v>
      </c>
      <c r="F1461">
        <v>98669.999999999985</v>
      </c>
      <c r="G1461">
        <v>106029.99999999999</v>
      </c>
      <c r="H1461">
        <v>113274.99999999999</v>
      </c>
      <c r="I1461">
        <v>120634.99999999999</v>
      </c>
    </row>
    <row r="1462" spans="1:11" x14ac:dyDescent="0.3">
      <c r="A1462" s="108" t="s">
        <v>1340</v>
      </c>
      <c r="B1462">
        <v>63939.999999999993</v>
      </c>
      <c r="C1462">
        <v>73140</v>
      </c>
      <c r="D1462">
        <v>82225</v>
      </c>
      <c r="E1462">
        <v>91310</v>
      </c>
      <c r="F1462">
        <v>98669.999999999985</v>
      </c>
      <c r="G1462">
        <v>106029.99999999999</v>
      </c>
      <c r="H1462">
        <v>113274.99999999999</v>
      </c>
      <c r="I1462">
        <v>120634.99999999999</v>
      </c>
    </row>
    <row r="1463" spans="1:11" x14ac:dyDescent="0.3">
      <c r="A1463" s="108" t="s">
        <v>1489</v>
      </c>
      <c r="B1463">
        <v>64974.999999999993</v>
      </c>
      <c r="C1463">
        <v>74175</v>
      </c>
      <c r="D1463">
        <v>83490</v>
      </c>
      <c r="E1463">
        <v>92690</v>
      </c>
      <c r="F1463">
        <v>100164.99999999999</v>
      </c>
      <c r="G1463">
        <v>107524.99999999999</v>
      </c>
      <c r="H1463">
        <v>114999.99999999999</v>
      </c>
      <c r="I1463">
        <v>122359.99999999999</v>
      </c>
    </row>
    <row r="1464" spans="1:11" x14ac:dyDescent="0.3">
      <c r="A1464" s="108" t="s">
        <v>815</v>
      </c>
      <c r="B1464">
        <v>68195</v>
      </c>
      <c r="C1464">
        <v>77855</v>
      </c>
      <c r="D1464">
        <v>87630</v>
      </c>
      <c r="E1464">
        <v>97289.999999999985</v>
      </c>
      <c r="F1464">
        <v>105109.99999999999</v>
      </c>
      <c r="G1464">
        <v>112929.99999999999</v>
      </c>
      <c r="H1464">
        <v>120749.99999999999</v>
      </c>
      <c r="I1464">
        <v>128454.99999999999</v>
      </c>
    </row>
    <row r="1465" spans="1:11" x14ac:dyDescent="0.3">
      <c r="A1465" s="108" t="s">
        <v>279</v>
      </c>
      <c r="B1465">
        <v>63939.999999999993</v>
      </c>
      <c r="C1465">
        <v>73140</v>
      </c>
      <c r="D1465">
        <v>82225</v>
      </c>
      <c r="E1465">
        <v>91310</v>
      </c>
      <c r="F1465">
        <v>98669.999999999985</v>
      </c>
      <c r="G1465">
        <v>106029.99999999999</v>
      </c>
      <c r="H1465">
        <v>113274.99999999999</v>
      </c>
      <c r="I1465">
        <v>120634.99999999999</v>
      </c>
    </row>
    <row r="1466" spans="1:11" x14ac:dyDescent="0.3">
      <c r="A1466" s="108" t="s">
        <v>1490</v>
      </c>
      <c r="B1466">
        <v>63939.999999999993</v>
      </c>
      <c r="C1466">
        <v>73140</v>
      </c>
      <c r="D1466">
        <v>82225</v>
      </c>
      <c r="E1466">
        <v>91310</v>
      </c>
      <c r="F1466">
        <v>98669.999999999985</v>
      </c>
      <c r="G1466">
        <v>106029.99999999999</v>
      </c>
      <c r="H1466">
        <v>113274.99999999999</v>
      </c>
      <c r="I1466">
        <v>120634.99999999999</v>
      </c>
    </row>
    <row r="1467" spans="1:11" x14ac:dyDescent="0.3">
      <c r="A1467" s="108" t="s">
        <v>1491</v>
      </c>
      <c r="B1467">
        <v>63939.999999999993</v>
      </c>
      <c r="C1467">
        <v>73140</v>
      </c>
      <c r="D1467">
        <v>82225</v>
      </c>
      <c r="E1467">
        <v>91310</v>
      </c>
      <c r="F1467">
        <v>98669.999999999985</v>
      </c>
      <c r="G1467">
        <v>106029.99999999999</v>
      </c>
      <c r="H1467">
        <v>113274.99999999999</v>
      </c>
      <c r="I1467">
        <v>120634.99999999999</v>
      </c>
    </row>
    <row r="1468" spans="1:11" x14ac:dyDescent="0.3">
      <c r="A1468" s="108" t="s">
        <v>1085</v>
      </c>
      <c r="B1468">
        <v>65780</v>
      </c>
      <c r="C1468">
        <v>75095</v>
      </c>
      <c r="D1468">
        <v>84525</v>
      </c>
      <c r="E1468">
        <v>93840</v>
      </c>
      <c r="F1468">
        <v>101429.99999999999</v>
      </c>
      <c r="G1468">
        <v>108904.99999999999</v>
      </c>
      <c r="H1468">
        <v>116379.99999999999</v>
      </c>
      <c r="I1468">
        <v>123969.99999999999</v>
      </c>
    </row>
    <row r="1469" spans="1:11" x14ac:dyDescent="0.3">
      <c r="A1469" s="108" t="s">
        <v>1492</v>
      </c>
      <c r="B1469">
        <v>65780</v>
      </c>
      <c r="C1469">
        <v>75095</v>
      </c>
      <c r="D1469">
        <v>84525</v>
      </c>
      <c r="E1469">
        <v>93840</v>
      </c>
      <c r="F1469">
        <v>101429.99999999999</v>
      </c>
      <c r="G1469">
        <v>108904.99999999999</v>
      </c>
      <c r="H1469">
        <v>116379.99999999999</v>
      </c>
      <c r="I1469">
        <v>123969.99999999999</v>
      </c>
    </row>
    <row r="1470" spans="1:11" x14ac:dyDescent="0.3">
      <c r="A1470" s="108" t="s">
        <v>518</v>
      </c>
      <c r="B1470">
        <v>65780</v>
      </c>
      <c r="C1470">
        <v>75095</v>
      </c>
      <c r="D1470">
        <v>84525</v>
      </c>
      <c r="E1470">
        <v>93840</v>
      </c>
      <c r="F1470">
        <v>101429.99999999999</v>
      </c>
      <c r="G1470">
        <v>108904.99999999999</v>
      </c>
      <c r="H1470">
        <v>116379.99999999999</v>
      </c>
      <c r="I1470">
        <v>123969.99999999999</v>
      </c>
    </row>
    <row r="1471" spans="1:11" x14ac:dyDescent="0.3">
      <c r="A1471" s="108" t="s">
        <v>1493</v>
      </c>
      <c r="B1471">
        <v>63939.999999999993</v>
      </c>
      <c r="C1471">
        <v>73140</v>
      </c>
      <c r="D1471">
        <v>82225</v>
      </c>
      <c r="E1471">
        <v>91310</v>
      </c>
      <c r="F1471">
        <v>98669.999999999985</v>
      </c>
      <c r="G1471">
        <v>106029.99999999999</v>
      </c>
      <c r="H1471">
        <v>113274.99999999999</v>
      </c>
      <c r="I1471">
        <v>120634.99999999999</v>
      </c>
    </row>
    <row r="1472" spans="1:11" x14ac:dyDescent="0.3">
      <c r="A1472" s="108" t="s">
        <v>1494</v>
      </c>
      <c r="B1472">
        <v>72910</v>
      </c>
      <c r="C1472">
        <v>83260</v>
      </c>
      <c r="D1472">
        <v>93725</v>
      </c>
      <c r="E1472">
        <v>104074.99999999999</v>
      </c>
      <c r="F1472">
        <v>112469.99999999999</v>
      </c>
      <c r="G1472">
        <v>120749.99999999999</v>
      </c>
      <c r="H1472">
        <v>129144.99999999999</v>
      </c>
      <c r="I1472">
        <v>137425</v>
      </c>
    </row>
    <row r="1473" spans="1:9" x14ac:dyDescent="0.3">
      <c r="A1473" s="108" t="s">
        <v>1495</v>
      </c>
      <c r="B1473">
        <v>63939.999999999993</v>
      </c>
      <c r="C1473">
        <v>73140</v>
      </c>
      <c r="D1473">
        <v>82225</v>
      </c>
      <c r="E1473">
        <v>91310</v>
      </c>
      <c r="F1473">
        <v>98669.999999999985</v>
      </c>
      <c r="G1473">
        <v>106029.99999999999</v>
      </c>
      <c r="H1473">
        <v>113274.99999999999</v>
      </c>
      <c r="I1473">
        <v>120634.99999999999</v>
      </c>
    </row>
    <row r="1474" spans="1:9" x14ac:dyDescent="0.3">
      <c r="A1474" s="108" t="s">
        <v>1496</v>
      </c>
      <c r="B1474">
        <v>63939.999999999993</v>
      </c>
      <c r="C1474">
        <v>73140</v>
      </c>
      <c r="D1474">
        <v>82225</v>
      </c>
      <c r="E1474">
        <v>91310</v>
      </c>
      <c r="F1474">
        <v>98669.999999999985</v>
      </c>
      <c r="G1474">
        <v>106029.99999999999</v>
      </c>
      <c r="H1474">
        <v>113274.99999999999</v>
      </c>
      <c r="I1474">
        <v>120634.99999999999</v>
      </c>
    </row>
    <row r="1475" spans="1:9" x14ac:dyDescent="0.3">
      <c r="A1475" s="108" t="s">
        <v>34</v>
      </c>
      <c r="B1475">
        <v>80040</v>
      </c>
      <c r="C1475">
        <v>91540</v>
      </c>
      <c r="D1475">
        <v>102924.99999999999</v>
      </c>
      <c r="E1475">
        <v>114309.99999999999</v>
      </c>
      <c r="F1475">
        <v>123509.99999999999</v>
      </c>
      <c r="G1475">
        <v>132710</v>
      </c>
      <c r="H1475">
        <v>141795</v>
      </c>
      <c r="I1475">
        <v>150995</v>
      </c>
    </row>
    <row r="1476" spans="1:9" x14ac:dyDescent="0.3">
      <c r="A1476" s="108" t="s">
        <v>681</v>
      </c>
      <c r="B1476">
        <v>63939.999999999993</v>
      </c>
      <c r="C1476">
        <v>73140</v>
      </c>
      <c r="D1476">
        <v>82225</v>
      </c>
      <c r="E1476">
        <v>91310</v>
      </c>
      <c r="F1476">
        <v>98669.999999999985</v>
      </c>
      <c r="G1476">
        <v>106029.99999999999</v>
      </c>
      <c r="H1476">
        <v>113274.99999999999</v>
      </c>
      <c r="I1476">
        <v>120634.99999999999</v>
      </c>
    </row>
    <row r="1477" spans="1:9" x14ac:dyDescent="0.3">
      <c r="A1477" s="108" t="s">
        <v>1497</v>
      </c>
      <c r="B1477">
        <v>63939.999999999993</v>
      </c>
      <c r="C1477">
        <v>73140</v>
      </c>
      <c r="D1477">
        <v>82225</v>
      </c>
      <c r="E1477">
        <v>91310</v>
      </c>
      <c r="F1477">
        <v>98669.999999999985</v>
      </c>
      <c r="G1477">
        <v>106029.99999999999</v>
      </c>
      <c r="H1477">
        <v>113274.99999999999</v>
      </c>
      <c r="I1477">
        <v>120634.99999999999</v>
      </c>
    </row>
    <row r="1478" spans="1:9" x14ac:dyDescent="0.3">
      <c r="A1478" s="108" t="s">
        <v>1498</v>
      </c>
      <c r="B1478">
        <v>65550</v>
      </c>
      <c r="C1478">
        <v>74865</v>
      </c>
      <c r="D1478">
        <v>84180</v>
      </c>
      <c r="E1478">
        <v>93495</v>
      </c>
      <c r="F1478">
        <v>101084.99999999999</v>
      </c>
      <c r="G1478">
        <v>108559.99999999999</v>
      </c>
      <c r="H1478">
        <v>116034.99999999999</v>
      </c>
      <c r="I1478">
        <v>123509.99999999999</v>
      </c>
    </row>
    <row r="1479" spans="1:9" x14ac:dyDescent="0.3">
      <c r="A1479" s="108" t="s">
        <v>1499</v>
      </c>
      <c r="B1479">
        <v>63939.999999999993</v>
      </c>
      <c r="C1479">
        <v>73140</v>
      </c>
      <c r="D1479">
        <v>82225</v>
      </c>
      <c r="E1479">
        <v>91310</v>
      </c>
      <c r="F1479">
        <v>98669.999999999985</v>
      </c>
      <c r="G1479">
        <v>106029.99999999999</v>
      </c>
      <c r="H1479">
        <v>113274.99999999999</v>
      </c>
      <c r="I1479">
        <v>120634.99999999999</v>
      </c>
    </row>
    <row r="1480" spans="1:9" x14ac:dyDescent="0.3">
      <c r="A1480" s="108" t="s">
        <v>559</v>
      </c>
      <c r="B1480">
        <v>63939.999999999993</v>
      </c>
      <c r="C1480">
        <v>73140</v>
      </c>
      <c r="D1480">
        <v>82225</v>
      </c>
      <c r="E1480">
        <v>91310</v>
      </c>
      <c r="F1480">
        <v>98669.999999999985</v>
      </c>
      <c r="G1480">
        <v>106029.99999999999</v>
      </c>
      <c r="H1480">
        <v>113274.99999999999</v>
      </c>
      <c r="I1480">
        <v>120634.99999999999</v>
      </c>
    </row>
    <row r="1481" spans="1:9" x14ac:dyDescent="0.3">
      <c r="A1481" s="108" t="s">
        <v>44</v>
      </c>
      <c r="B1481">
        <v>73025</v>
      </c>
      <c r="C1481">
        <v>83375</v>
      </c>
      <c r="D1481">
        <v>93840</v>
      </c>
      <c r="E1481">
        <v>104189.99999999999</v>
      </c>
      <c r="F1481">
        <v>112584.99999999999</v>
      </c>
      <c r="G1481">
        <v>120864.99999999999</v>
      </c>
      <c r="H1481">
        <v>129259.99999999999</v>
      </c>
      <c r="I1481">
        <v>137540</v>
      </c>
    </row>
    <row r="1482" spans="1:9" x14ac:dyDescent="0.3">
      <c r="A1482" s="108" t="s">
        <v>1500</v>
      </c>
      <c r="B1482">
        <v>63939.999999999993</v>
      </c>
      <c r="C1482">
        <v>73140</v>
      </c>
      <c r="D1482">
        <v>82225</v>
      </c>
      <c r="E1482">
        <v>91310</v>
      </c>
      <c r="F1482">
        <v>98669.999999999985</v>
      </c>
      <c r="G1482">
        <v>106029.99999999999</v>
      </c>
      <c r="H1482">
        <v>113274.99999999999</v>
      </c>
      <c r="I1482">
        <v>120634.99999999999</v>
      </c>
    </row>
    <row r="1483" spans="1:9" x14ac:dyDescent="0.3">
      <c r="A1483" s="108" t="s">
        <v>53</v>
      </c>
      <c r="B1483">
        <v>63939.999999999993</v>
      </c>
      <c r="C1483">
        <v>73140</v>
      </c>
      <c r="D1483">
        <v>82225</v>
      </c>
      <c r="E1483">
        <v>91310</v>
      </c>
      <c r="F1483">
        <v>98669.999999999985</v>
      </c>
      <c r="G1483">
        <v>106029.99999999999</v>
      </c>
      <c r="H1483">
        <v>113274.99999999999</v>
      </c>
      <c r="I1483">
        <v>120634.99999999999</v>
      </c>
    </row>
    <row r="1484" spans="1:9" x14ac:dyDescent="0.3">
      <c r="A1484" s="108" t="s">
        <v>1501</v>
      </c>
      <c r="B1484">
        <v>79235</v>
      </c>
      <c r="C1484">
        <v>90505</v>
      </c>
      <c r="D1484">
        <v>101774.99999999999</v>
      </c>
      <c r="E1484">
        <v>113044.99999999999</v>
      </c>
      <c r="F1484">
        <v>122129.99999999999</v>
      </c>
      <c r="G1484">
        <v>131215</v>
      </c>
      <c r="H1484">
        <v>140185</v>
      </c>
      <c r="I1484">
        <v>149270</v>
      </c>
    </row>
    <row r="1485" spans="1:9" x14ac:dyDescent="0.3">
      <c r="A1485" s="108" t="s">
        <v>585</v>
      </c>
      <c r="B1485">
        <v>63939.999999999993</v>
      </c>
      <c r="C1485">
        <v>73140</v>
      </c>
      <c r="D1485">
        <v>82225</v>
      </c>
      <c r="E1485">
        <v>91310</v>
      </c>
      <c r="F1485">
        <v>98669.999999999985</v>
      </c>
      <c r="G1485">
        <v>106029.99999999999</v>
      </c>
      <c r="H1485">
        <v>113274.99999999999</v>
      </c>
      <c r="I1485">
        <v>120634.99999999999</v>
      </c>
    </row>
    <row r="1486" spans="1:9" x14ac:dyDescent="0.3">
      <c r="A1486" s="108" t="s">
        <v>303</v>
      </c>
      <c r="B1486">
        <v>63939.999999999993</v>
      </c>
      <c r="C1486">
        <v>73140</v>
      </c>
      <c r="D1486">
        <v>82225</v>
      </c>
      <c r="E1486">
        <v>91310</v>
      </c>
      <c r="F1486">
        <v>98669.999999999985</v>
      </c>
      <c r="G1486">
        <v>106029.99999999999</v>
      </c>
      <c r="H1486">
        <v>113274.99999999999</v>
      </c>
      <c r="I1486">
        <v>120634.99999999999</v>
      </c>
    </row>
    <row r="1487" spans="1:9" x14ac:dyDescent="0.3">
      <c r="A1487" s="108" t="s">
        <v>1502</v>
      </c>
      <c r="B1487">
        <v>63939.999999999993</v>
      </c>
      <c r="C1487">
        <v>73140</v>
      </c>
      <c r="D1487">
        <v>82225</v>
      </c>
      <c r="E1487">
        <v>91310</v>
      </c>
      <c r="F1487">
        <v>98669.999999999985</v>
      </c>
      <c r="G1487">
        <v>106029.99999999999</v>
      </c>
      <c r="H1487">
        <v>113274.99999999999</v>
      </c>
      <c r="I1487">
        <v>120634.99999999999</v>
      </c>
    </row>
    <row r="1488" spans="1:9" x14ac:dyDescent="0.3">
      <c r="A1488" s="108" t="s">
        <v>60</v>
      </c>
      <c r="B1488">
        <v>63939.999999999993</v>
      </c>
      <c r="C1488">
        <v>73140</v>
      </c>
      <c r="D1488">
        <v>82225</v>
      </c>
      <c r="E1488">
        <v>91310</v>
      </c>
      <c r="F1488">
        <v>98669.999999999985</v>
      </c>
      <c r="G1488">
        <v>106029.99999999999</v>
      </c>
      <c r="H1488">
        <v>113274.99999999999</v>
      </c>
      <c r="I1488">
        <v>120634.99999999999</v>
      </c>
    </row>
    <row r="1489" spans="1:11" x14ac:dyDescent="0.3">
      <c r="A1489" s="108" t="s">
        <v>1503</v>
      </c>
      <c r="B1489">
        <v>63939.999999999993</v>
      </c>
      <c r="C1489">
        <v>73140</v>
      </c>
      <c r="D1489">
        <v>82225</v>
      </c>
      <c r="E1489">
        <v>91310</v>
      </c>
      <c r="F1489">
        <v>98669.999999999985</v>
      </c>
      <c r="G1489">
        <v>106029.99999999999</v>
      </c>
      <c r="H1489">
        <v>113274.99999999999</v>
      </c>
      <c r="I1489">
        <v>120634.99999999999</v>
      </c>
    </row>
    <row r="1490" spans="1:11" x14ac:dyDescent="0.3">
      <c r="A1490" s="108" t="s">
        <v>1101</v>
      </c>
      <c r="B1490">
        <v>63939.999999999993</v>
      </c>
      <c r="C1490">
        <v>73140</v>
      </c>
      <c r="D1490">
        <v>82225</v>
      </c>
      <c r="E1490">
        <v>91310</v>
      </c>
      <c r="F1490">
        <v>98669.999999999985</v>
      </c>
      <c r="G1490">
        <v>106029.99999999999</v>
      </c>
      <c r="H1490">
        <v>113274.99999999999</v>
      </c>
      <c r="I1490">
        <v>120634.99999999999</v>
      </c>
    </row>
    <row r="1491" spans="1:11" x14ac:dyDescent="0.3">
      <c r="A1491" s="108" t="s">
        <v>1504</v>
      </c>
      <c r="B1491">
        <v>65780</v>
      </c>
      <c r="C1491">
        <v>75095</v>
      </c>
      <c r="D1491">
        <v>84525</v>
      </c>
      <c r="E1491">
        <v>93840</v>
      </c>
      <c r="F1491">
        <v>101429.99999999999</v>
      </c>
      <c r="G1491">
        <v>108904.99999999999</v>
      </c>
      <c r="H1491">
        <v>116379.99999999999</v>
      </c>
      <c r="I1491">
        <v>123969.99999999999</v>
      </c>
    </row>
    <row r="1492" spans="1:11" x14ac:dyDescent="0.3">
      <c r="A1492" s="108" t="s">
        <v>1505</v>
      </c>
      <c r="B1492">
        <v>63939.999999999993</v>
      </c>
      <c r="C1492">
        <v>73140</v>
      </c>
      <c r="D1492">
        <v>82225</v>
      </c>
      <c r="E1492">
        <v>91310</v>
      </c>
      <c r="F1492">
        <v>98669.999999999985</v>
      </c>
      <c r="G1492">
        <v>106029.99999999999</v>
      </c>
      <c r="H1492">
        <v>113274.99999999999</v>
      </c>
      <c r="I1492">
        <v>120634.99999999999</v>
      </c>
    </row>
    <row r="1493" spans="1:11" x14ac:dyDescent="0.3">
      <c r="A1493" s="108" t="s">
        <v>1107</v>
      </c>
      <c r="B1493">
        <v>66585</v>
      </c>
      <c r="C1493">
        <v>76130</v>
      </c>
      <c r="D1493">
        <v>85675</v>
      </c>
      <c r="E1493">
        <v>95104.999999999985</v>
      </c>
      <c r="F1493">
        <v>102809.99999999999</v>
      </c>
      <c r="G1493">
        <v>110399.99999999999</v>
      </c>
      <c r="H1493">
        <v>117989.99999999999</v>
      </c>
      <c r="I1493">
        <v>125579.99999999999</v>
      </c>
    </row>
    <row r="1494" spans="1:11" x14ac:dyDescent="0.3">
      <c r="A1494" s="108" t="s">
        <v>1506</v>
      </c>
      <c r="B1494">
        <v>63939.999999999993</v>
      </c>
      <c r="C1494">
        <v>73140</v>
      </c>
      <c r="D1494">
        <v>82225</v>
      </c>
      <c r="E1494">
        <v>91310</v>
      </c>
      <c r="F1494">
        <v>98669.999999999985</v>
      </c>
      <c r="G1494">
        <v>106029.99999999999</v>
      </c>
      <c r="H1494">
        <v>113274.99999999999</v>
      </c>
      <c r="I1494">
        <v>120634.99999999999</v>
      </c>
    </row>
    <row r="1495" spans="1:11" x14ac:dyDescent="0.3">
      <c r="A1495" s="108" t="s">
        <v>1108</v>
      </c>
      <c r="B1495">
        <v>63939.999999999993</v>
      </c>
      <c r="C1495">
        <v>73140</v>
      </c>
      <c r="D1495">
        <v>82225</v>
      </c>
      <c r="E1495">
        <v>91310</v>
      </c>
      <c r="F1495">
        <v>98669.999999999985</v>
      </c>
      <c r="G1495">
        <v>106029.99999999999</v>
      </c>
      <c r="H1495">
        <v>113274.99999999999</v>
      </c>
      <c r="I1495">
        <v>120634.99999999999</v>
      </c>
    </row>
    <row r="1496" spans="1:11" x14ac:dyDescent="0.3">
      <c r="A1496" s="108" t="s">
        <v>1507</v>
      </c>
      <c r="B1496">
        <v>63939.999999999993</v>
      </c>
      <c r="C1496">
        <v>73140</v>
      </c>
      <c r="D1496">
        <v>82225</v>
      </c>
      <c r="E1496">
        <v>91310</v>
      </c>
      <c r="F1496">
        <v>98669.999999999985</v>
      </c>
      <c r="G1496">
        <v>106029.99999999999</v>
      </c>
      <c r="H1496">
        <v>113274.99999999999</v>
      </c>
      <c r="I1496">
        <v>120634.99999999999</v>
      </c>
    </row>
    <row r="1497" spans="1:11" x14ac:dyDescent="0.3">
      <c r="A1497" s="108" t="s">
        <v>1508</v>
      </c>
      <c r="B1497">
        <v>63939.999999999993</v>
      </c>
      <c r="C1497">
        <v>73140</v>
      </c>
      <c r="D1497">
        <v>82225</v>
      </c>
      <c r="E1497">
        <v>91310</v>
      </c>
      <c r="F1497">
        <v>98669.999999999985</v>
      </c>
      <c r="G1497">
        <v>106029.99999999999</v>
      </c>
      <c r="H1497">
        <v>113274.99999999999</v>
      </c>
      <c r="I1497">
        <v>120634.99999999999</v>
      </c>
    </row>
    <row r="1498" spans="1:11" x14ac:dyDescent="0.3">
      <c r="A1498" s="108" t="s">
        <v>317</v>
      </c>
      <c r="B1498">
        <v>63939.999999999993</v>
      </c>
      <c r="C1498">
        <v>73140</v>
      </c>
      <c r="D1498">
        <v>82225</v>
      </c>
      <c r="E1498">
        <v>91310</v>
      </c>
      <c r="F1498">
        <v>98669.999999999985</v>
      </c>
      <c r="G1498">
        <v>106029.99999999999</v>
      </c>
      <c r="H1498">
        <v>113274.99999999999</v>
      </c>
      <c r="I1498">
        <v>120634.99999999999</v>
      </c>
    </row>
    <row r="1499" spans="1:11" x14ac:dyDescent="0.3">
      <c r="A1499" s="108" t="s">
        <v>1282</v>
      </c>
      <c r="B1499">
        <v>63939.999999999993</v>
      </c>
      <c r="C1499">
        <v>73140</v>
      </c>
      <c r="D1499">
        <v>82225</v>
      </c>
      <c r="E1499">
        <v>91310</v>
      </c>
      <c r="F1499">
        <v>98669.999999999985</v>
      </c>
      <c r="G1499">
        <v>106029.99999999999</v>
      </c>
      <c r="H1499">
        <v>113274.99999999999</v>
      </c>
      <c r="I1499">
        <v>120634.99999999999</v>
      </c>
    </row>
    <row r="1500" spans="1:11" x14ac:dyDescent="0.3">
      <c r="A1500" s="108" t="s">
        <v>1509</v>
      </c>
      <c r="B1500">
        <v>63939.999999999993</v>
      </c>
      <c r="C1500">
        <v>73140</v>
      </c>
      <c r="D1500">
        <v>82225</v>
      </c>
      <c r="E1500">
        <v>91310</v>
      </c>
      <c r="F1500">
        <v>98669.999999999985</v>
      </c>
      <c r="G1500">
        <v>106029.99999999999</v>
      </c>
      <c r="H1500">
        <v>113274.99999999999</v>
      </c>
      <c r="I1500">
        <v>120634.99999999999</v>
      </c>
    </row>
    <row r="1501" spans="1:11" x14ac:dyDescent="0.3">
      <c r="A1501" s="108" t="s">
        <v>83</v>
      </c>
      <c r="B1501">
        <v>75325</v>
      </c>
      <c r="C1501">
        <v>86020</v>
      </c>
      <c r="D1501">
        <v>96829.999999999985</v>
      </c>
      <c r="E1501">
        <v>107524.99999999999</v>
      </c>
      <c r="F1501">
        <v>116149.99999999999</v>
      </c>
      <c r="G1501">
        <v>124774.99999999999</v>
      </c>
      <c r="H1501">
        <v>133400</v>
      </c>
      <c r="I1501">
        <v>142025</v>
      </c>
      <c r="K1501" s="101"/>
    </row>
    <row r="1502" spans="1:11" x14ac:dyDescent="0.3">
      <c r="A1502" s="108" t="s">
        <v>1510</v>
      </c>
      <c r="B1502">
        <v>63939.999999999993</v>
      </c>
      <c r="C1502">
        <v>73140</v>
      </c>
      <c r="D1502">
        <v>82225</v>
      </c>
      <c r="E1502">
        <v>91310</v>
      </c>
      <c r="F1502">
        <v>98669.999999999985</v>
      </c>
      <c r="G1502">
        <v>106029.99999999999</v>
      </c>
      <c r="H1502">
        <v>113274.99999999999</v>
      </c>
      <c r="I1502">
        <v>120634.99999999999</v>
      </c>
    </row>
    <row r="1503" spans="1:11" x14ac:dyDescent="0.3">
      <c r="A1503" s="108" t="s">
        <v>1511</v>
      </c>
      <c r="B1503">
        <v>65780</v>
      </c>
      <c r="C1503">
        <v>75095</v>
      </c>
      <c r="D1503">
        <v>84525</v>
      </c>
      <c r="E1503">
        <v>93840</v>
      </c>
      <c r="F1503">
        <v>101429.99999999999</v>
      </c>
      <c r="G1503">
        <v>108904.99999999999</v>
      </c>
      <c r="H1503">
        <v>116379.99999999999</v>
      </c>
      <c r="I1503">
        <v>123969.99999999999</v>
      </c>
    </row>
    <row r="1504" spans="1:11" x14ac:dyDescent="0.3">
      <c r="A1504" s="108" t="s">
        <v>1512</v>
      </c>
      <c r="B1504">
        <v>63939.999999999993</v>
      </c>
      <c r="C1504">
        <v>73140</v>
      </c>
      <c r="D1504">
        <v>82225</v>
      </c>
      <c r="E1504">
        <v>91310</v>
      </c>
      <c r="F1504">
        <v>98669.999999999985</v>
      </c>
      <c r="G1504">
        <v>106029.99999999999</v>
      </c>
      <c r="H1504">
        <v>113274.99999999999</v>
      </c>
      <c r="I1504">
        <v>120634.99999999999</v>
      </c>
    </row>
    <row r="1505" spans="1:11" x14ac:dyDescent="0.3">
      <c r="A1505" s="108" t="s">
        <v>1407</v>
      </c>
      <c r="B1505">
        <v>65780</v>
      </c>
      <c r="C1505">
        <v>75095</v>
      </c>
      <c r="D1505">
        <v>84525</v>
      </c>
      <c r="E1505">
        <v>93840</v>
      </c>
      <c r="F1505">
        <v>101429.99999999999</v>
      </c>
      <c r="G1505">
        <v>108904.99999999999</v>
      </c>
      <c r="H1505">
        <v>116379.99999999999</v>
      </c>
      <c r="I1505">
        <v>123969.99999999999</v>
      </c>
    </row>
    <row r="1506" spans="1:11" x14ac:dyDescent="0.3">
      <c r="A1506" s="108" t="s">
        <v>1513</v>
      </c>
      <c r="B1506">
        <v>63939.999999999993</v>
      </c>
      <c r="C1506">
        <v>73140</v>
      </c>
      <c r="D1506">
        <v>82225</v>
      </c>
      <c r="E1506">
        <v>91310</v>
      </c>
      <c r="F1506">
        <v>98669.999999999985</v>
      </c>
      <c r="G1506">
        <v>106029.99999999999</v>
      </c>
      <c r="H1506">
        <v>113274.99999999999</v>
      </c>
      <c r="I1506">
        <v>120634.99999999999</v>
      </c>
    </row>
    <row r="1507" spans="1:11" x14ac:dyDescent="0.3">
      <c r="A1507" s="108" t="s">
        <v>1514</v>
      </c>
      <c r="B1507">
        <v>71875</v>
      </c>
      <c r="C1507">
        <v>82110</v>
      </c>
      <c r="D1507">
        <v>92345</v>
      </c>
      <c r="E1507">
        <v>102579.99999999999</v>
      </c>
      <c r="F1507">
        <v>110859.99999999999</v>
      </c>
      <c r="G1507">
        <v>119024.99999999999</v>
      </c>
      <c r="H1507">
        <v>127304.99999999999</v>
      </c>
      <c r="I1507">
        <v>135470</v>
      </c>
    </row>
    <row r="1508" spans="1:11" x14ac:dyDescent="0.3">
      <c r="A1508" s="108" t="s">
        <v>1515</v>
      </c>
      <c r="B1508">
        <v>63939.999999999993</v>
      </c>
      <c r="C1508">
        <v>73140</v>
      </c>
      <c r="D1508">
        <v>82225</v>
      </c>
      <c r="E1508">
        <v>91310</v>
      </c>
      <c r="F1508">
        <v>98669.999999999985</v>
      </c>
      <c r="G1508">
        <v>106029.99999999999</v>
      </c>
      <c r="H1508">
        <v>113274.99999999999</v>
      </c>
      <c r="I1508">
        <v>120634.99999999999</v>
      </c>
    </row>
    <row r="1509" spans="1:11" x14ac:dyDescent="0.3">
      <c r="A1509" s="108" t="s">
        <v>1361</v>
      </c>
      <c r="B1509">
        <v>63939.999999999993</v>
      </c>
      <c r="C1509">
        <v>73140</v>
      </c>
      <c r="D1509">
        <v>82225</v>
      </c>
      <c r="E1509">
        <v>91310</v>
      </c>
      <c r="F1509">
        <v>98669.999999999985</v>
      </c>
      <c r="G1509">
        <v>106029.99999999999</v>
      </c>
      <c r="H1509">
        <v>113274.99999999999</v>
      </c>
      <c r="I1509">
        <v>120634.99999999999</v>
      </c>
    </row>
    <row r="1510" spans="1:11" x14ac:dyDescent="0.3">
      <c r="A1510" s="108" t="s">
        <v>1516</v>
      </c>
      <c r="B1510">
        <v>63939.999999999993</v>
      </c>
      <c r="C1510">
        <v>73140</v>
      </c>
      <c r="D1510">
        <v>82225</v>
      </c>
      <c r="E1510">
        <v>91310</v>
      </c>
      <c r="F1510">
        <v>98669.999999999985</v>
      </c>
      <c r="G1510">
        <v>106029.99999999999</v>
      </c>
      <c r="H1510">
        <v>113274.99999999999</v>
      </c>
      <c r="I1510">
        <v>120634.99999999999</v>
      </c>
    </row>
    <row r="1511" spans="1:11" x14ac:dyDescent="0.3">
      <c r="A1511" s="108" t="s">
        <v>1517</v>
      </c>
      <c r="B1511">
        <v>63939.999999999993</v>
      </c>
      <c r="C1511">
        <v>73140</v>
      </c>
      <c r="D1511">
        <v>82225</v>
      </c>
      <c r="E1511">
        <v>91310</v>
      </c>
      <c r="F1511">
        <v>98669.999999999985</v>
      </c>
      <c r="G1511">
        <v>106029.99999999999</v>
      </c>
      <c r="H1511">
        <v>113274.99999999999</v>
      </c>
      <c r="I1511">
        <v>120634.99999999999</v>
      </c>
    </row>
    <row r="1512" spans="1:11" x14ac:dyDescent="0.3">
      <c r="A1512" s="108" t="s">
        <v>1363</v>
      </c>
      <c r="B1512">
        <v>63939.999999999993</v>
      </c>
      <c r="C1512">
        <v>73140</v>
      </c>
      <c r="D1512">
        <v>82225</v>
      </c>
      <c r="E1512">
        <v>91310</v>
      </c>
      <c r="F1512">
        <v>98669.999999999985</v>
      </c>
      <c r="G1512">
        <v>106029.99999999999</v>
      </c>
      <c r="H1512">
        <v>113274.99999999999</v>
      </c>
      <c r="I1512">
        <v>120634.99999999999</v>
      </c>
    </row>
    <row r="1513" spans="1:11" x14ac:dyDescent="0.3">
      <c r="A1513" s="108" t="s">
        <v>1518</v>
      </c>
      <c r="B1513">
        <v>63939.999999999993</v>
      </c>
      <c r="C1513">
        <v>73140</v>
      </c>
      <c r="D1513">
        <v>82225</v>
      </c>
      <c r="E1513">
        <v>91310</v>
      </c>
      <c r="F1513">
        <v>98669.999999999985</v>
      </c>
      <c r="G1513">
        <v>106029.99999999999</v>
      </c>
      <c r="H1513">
        <v>113274.99999999999</v>
      </c>
      <c r="I1513">
        <v>120634.99999999999</v>
      </c>
    </row>
    <row r="1514" spans="1:11" x14ac:dyDescent="0.3">
      <c r="A1514" s="108" t="s">
        <v>1519</v>
      </c>
      <c r="B1514">
        <v>63939.999999999993</v>
      </c>
      <c r="C1514">
        <v>73140</v>
      </c>
      <c r="D1514">
        <v>82225</v>
      </c>
      <c r="E1514">
        <v>91310</v>
      </c>
      <c r="F1514">
        <v>98669.999999999985</v>
      </c>
      <c r="G1514">
        <v>106029.99999999999</v>
      </c>
      <c r="H1514">
        <v>113274.99999999999</v>
      </c>
      <c r="I1514">
        <v>120634.99999999999</v>
      </c>
    </row>
    <row r="1515" spans="1:11" x14ac:dyDescent="0.3">
      <c r="A1515" s="108" t="s">
        <v>1520</v>
      </c>
      <c r="B1515">
        <v>68195</v>
      </c>
      <c r="C1515">
        <v>77855</v>
      </c>
      <c r="D1515">
        <v>87630</v>
      </c>
      <c r="E1515">
        <v>97289.999999999985</v>
      </c>
      <c r="F1515">
        <v>105109.99999999999</v>
      </c>
      <c r="G1515">
        <v>112929.99999999999</v>
      </c>
      <c r="H1515">
        <v>120749.99999999999</v>
      </c>
      <c r="I1515">
        <v>128454.99999999999</v>
      </c>
    </row>
    <row r="1516" spans="1:11" x14ac:dyDescent="0.3">
      <c r="A1516" s="108" t="s">
        <v>8</v>
      </c>
      <c r="B1516">
        <v>64859.999999999993</v>
      </c>
      <c r="C1516">
        <v>74060</v>
      </c>
      <c r="D1516">
        <v>83375</v>
      </c>
      <c r="E1516">
        <v>92575</v>
      </c>
      <c r="F1516">
        <v>100049.99999999999</v>
      </c>
      <c r="G1516">
        <v>107409.99999999999</v>
      </c>
      <c r="H1516">
        <v>114884.99999999999</v>
      </c>
      <c r="I1516">
        <v>122244.99999999999</v>
      </c>
      <c r="K1516" s="106" t="s">
        <v>1846</v>
      </c>
    </row>
    <row r="1517" spans="1:11" x14ac:dyDescent="0.3">
      <c r="A1517" s="108" t="s">
        <v>1725</v>
      </c>
      <c r="B1517">
        <v>63364.999999999993</v>
      </c>
      <c r="C1517">
        <v>72335</v>
      </c>
      <c r="D1517">
        <v>81420</v>
      </c>
      <c r="E1517">
        <v>90390</v>
      </c>
      <c r="F1517">
        <v>97634.999999999985</v>
      </c>
      <c r="G1517">
        <v>104879.99999999999</v>
      </c>
      <c r="H1517">
        <v>112124.99999999999</v>
      </c>
      <c r="I1517">
        <v>119369.99999999999</v>
      </c>
    </row>
    <row r="1518" spans="1:11" x14ac:dyDescent="0.3">
      <c r="A1518" s="108" t="s">
        <v>1726</v>
      </c>
      <c r="B1518">
        <v>63364.999999999993</v>
      </c>
      <c r="C1518">
        <v>72335</v>
      </c>
      <c r="D1518">
        <v>81420</v>
      </c>
      <c r="E1518">
        <v>90390</v>
      </c>
      <c r="F1518">
        <v>97634.999999999985</v>
      </c>
      <c r="G1518">
        <v>104879.99999999999</v>
      </c>
      <c r="H1518">
        <v>112124.99999999999</v>
      </c>
      <c r="I1518">
        <v>119369.99999999999</v>
      </c>
    </row>
    <row r="1519" spans="1:11" x14ac:dyDescent="0.3">
      <c r="A1519" s="108" t="s">
        <v>1727</v>
      </c>
      <c r="B1519">
        <v>63364.999999999993</v>
      </c>
      <c r="C1519">
        <v>72335</v>
      </c>
      <c r="D1519">
        <v>81420</v>
      </c>
      <c r="E1519">
        <v>90390</v>
      </c>
      <c r="F1519">
        <v>97634.999999999985</v>
      </c>
      <c r="G1519">
        <v>104879.99999999999</v>
      </c>
      <c r="H1519">
        <v>112124.99999999999</v>
      </c>
      <c r="I1519">
        <v>119369.99999999999</v>
      </c>
    </row>
    <row r="1520" spans="1:11" x14ac:dyDescent="0.3">
      <c r="A1520" s="108" t="s">
        <v>1340</v>
      </c>
      <c r="B1520">
        <v>63364.999999999993</v>
      </c>
      <c r="C1520">
        <v>72335</v>
      </c>
      <c r="D1520">
        <v>81420</v>
      </c>
      <c r="E1520">
        <v>90390</v>
      </c>
      <c r="F1520">
        <v>97634.999999999985</v>
      </c>
      <c r="G1520">
        <v>104879.99999999999</v>
      </c>
      <c r="H1520">
        <v>112124.99999999999</v>
      </c>
      <c r="I1520">
        <v>119369.99999999999</v>
      </c>
    </row>
    <row r="1521" spans="1:9" x14ac:dyDescent="0.3">
      <c r="A1521" s="108" t="s">
        <v>11</v>
      </c>
      <c r="B1521">
        <v>64629.999999999993</v>
      </c>
      <c r="C1521">
        <v>73830</v>
      </c>
      <c r="D1521">
        <v>83030</v>
      </c>
      <c r="E1521">
        <v>92230</v>
      </c>
      <c r="F1521">
        <v>99704.999999999985</v>
      </c>
      <c r="G1521">
        <v>107064.99999999999</v>
      </c>
      <c r="H1521">
        <v>114424.99999999999</v>
      </c>
      <c r="I1521">
        <v>121784.99999999999</v>
      </c>
    </row>
    <row r="1522" spans="1:9" x14ac:dyDescent="0.3">
      <c r="A1522" s="108" t="s">
        <v>1728</v>
      </c>
      <c r="B1522">
        <v>65204.999999999993</v>
      </c>
      <c r="C1522">
        <v>74520</v>
      </c>
      <c r="D1522">
        <v>83835</v>
      </c>
      <c r="E1522">
        <v>93035</v>
      </c>
      <c r="F1522">
        <v>100509.99999999999</v>
      </c>
      <c r="G1522">
        <v>107984.99999999999</v>
      </c>
      <c r="H1522">
        <v>115459.99999999999</v>
      </c>
      <c r="I1522">
        <v>122819.99999999999</v>
      </c>
    </row>
    <row r="1523" spans="1:9" x14ac:dyDescent="0.3">
      <c r="A1523" s="108" t="s">
        <v>268</v>
      </c>
      <c r="B1523">
        <v>63709.999999999993</v>
      </c>
      <c r="C1523">
        <v>72795</v>
      </c>
      <c r="D1523">
        <v>81880</v>
      </c>
      <c r="E1523">
        <v>90965</v>
      </c>
      <c r="F1523">
        <v>98324.999999999985</v>
      </c>
      <c r="G1523">
        <v>105569.99999999999</v>
      </c>
      <c r="H1523">
        <v>112814.99999999999</v>
      </c>
      <c r="I1523">
        <v>120174.99999999999</v>
      </c>
    </row>
    <row r="1524" spans="1:9" x14ac:dyDescent="0.3">
      <c r="A1524" s="108" t="s">
        <v>12</v>
      </c>
      <c r="B1524">
        <v>63364.999999999993</v>
      </c>
      <c r="C1524">
        <v>72335</v>
      </c>
      <c r="D1524">
        <v>81420</v>
      </c>
      <c r="E1524">
        <v>90390</v>
      </c>
      <c r="F1524">
        <v>97634.999999999985</v>
      </c>
      <c r="G1524">
        <v>104879.99999999999</v>
      </c>
      <c r="H1524">
        <v>112124.99999999999</v>
      </c>
      <c r="I1524">
        <v>119369.99999999999</v>
      </c>
    </row>
    <row r="1525" spans="1:9" x14ac:dyDescent="0.3">
      <c r="A1525" s="108" t="s">
        <v>340</v>
      </c>
      <c r="B1525">
        <v>71415</v>
      </c>
      <c r="C1525">
        <v>81650</v>
      </c>
      <c r="D1525">
        <v>91885</v>
      </c>
      <c r="E1525">
        <v>102004.99999999999</v>
      </c>
      <c r="F1525">
        <v>110169.99999999999</v>
      </c>
      <c r="G1525">
        <v>118334.99999999999</v>
      </c>
      <c r="H1525">
        <v>126499.99999999999</v>
      </c>
      <c r="I1525">
        <v>134665</v>
      </c>
    </row>
    <row r="1526" spans="1:9" x14ac:dyDescent="0.3">
      <c r="A1526" s="108" t="s">
        <v>1729</v>
      </c>
      <c r="B1526">
        <v>63364.999999999993</v>
      </c>
      <c r="C1526">
        <v>72335</v>
      </c>
      <c r="D1526">
        <v>81420</v>
      </c>
      <c r="E1526">
        <v>90390</v>
      </c>
      <c r="F1526">
        <v>97634.999999999985</v>
      </c>
      <c r="G1526">
        <v>104879.99999999999</v>
      </c>
      <c r="H1526">
        <v>112124.99999999999</v>
      </c>
      <c r="I1526">
        <v>119369.99999999999</v>
      </c>
    </row>
    <row r="1527" spans="1:9" x14ac:dyDescent="0.3">
      <c r="A1527" s="108" t="s">
        <v>274</v>
      </c>
      <c r="B1527">
        <v>64054.999999999993</v>
      </c>
      <c r="C1527">
        <v>73140</v>
      </c>
      <c r="D1527">
        <v>82340</v>
      </c>
      <c r="E1527">
        <v>91425</v>
      </c>
      <c r="F1527">
        <v>98784.999999999985</v>
      </c>
      <c r="G1527">
        <v>106144.99999999999</v>
      </c>
      <c r="H1527">
        <v>113389.99999999999</v>
      </c>
      <c r="I1527">
        <v>120749.99999999999</v>
      </c>
    </row>
    <row r="1528" spans="1:9" x14ac:dyDescent="0.3">
      <c r="A1528" s="108" t="s">
        <v>16</v>
      </c>
      <c r="B1528">
        <v>76590</v>
      </c>
      <c r="C1528">
        <v>87515</v>
      </c>
      <c r="D1528">
        <v>98439.999999999985</v>
      </c>
      <c r="E1528">
        <v>109364.99999999999</v>
      </c>
      <c r="F1528">
        <v>118219.99999999999</v>
      </c>
      <c r="G1528">
        <v>126959.99999999999</v>
      </c>
      <c r="H1528">
        <v>135700</v>
      </c>
      <c r="I1528">
        <v>144440</v>
      </c>
    </row>
    <row r="1529" spans="1:9" x14ac:dyDescent="0.3">
      <c r="A1529" s="108" t="s">
        <v>1308</v>
      </c>
      <c r="B1529">
        <v>67505</v>
      </c>
      <c r="C1529">
        <v>77165</v>
      </c>
      <c r="D1529">
        <v>86825</v>
      </c>
      <c r="E1529">
        <v>96369.999999999985</v>
      </c>
      <c r="F1529">
        <v>104189.99999999999</v>
      </c>
      <c r="G1529">
        <v>111894.99999999999</v>
      </c>
      <c r="H1529">
        <v>119599.99999999999</v>
      </c>
      <c r="I1529">
        <v>127304.99999999999</v>
      </c>
    </row>
    <row r="1530" spans="1:9" x14ac:dyDescent="0.3">
      <c r="A1530" s="108" t="s">
        <v>1367</v>
      </c>
      <c r="B1530">
        <v>63364.999999999993</v>
      </c>
      <c r="C1530">
        <v>72335</v>
      </c>
      <c r="D1530">
        <v>81420</v>
      </c>
      <c r="E1530">
        <v>90390</v>
      </c>
      <c r="F1530">
        <v>97634.999999999985</v>
      </c>
      <c r="G1530">
        <v>104879.99999999999</v>
      </c>
      <c r="H1530">
        <v>112124.99999999999</v>
      </c>
      <c r="I1530">
        <v>119369.99999999999</v>
      </c>
    </row>
    <row r="1531" spans="1:9" x14ac:dyDescent="0.3">
      <c r="A1531" s="108" t="s">
        <v>1730</v>
      </c>
      <c r="B1531">
        <v>63364.999999999993</v>
      </c>
      <c r="C1531">
        <v>72335</v>
      </c>
      <c r="D1531">
        <v>81420</v>
      </c>
      <c r="E1531">
        <v>90390</v>
      </c>
      <c r="F1531">
        <v>97634.999999999985</v>
      </c>
      <c r="G1531">
        <v>104879.99999999999</v>
      </c>
      <c r="H1531">
        <v>112124.99999999999</v>
      </c>
      <c r="I1531">
        <v>119369.99999999999</v>
      </c>
    </row>
    <row r="1532" spans="1:9" x14ac:dyDescent="0.3">
      <c r="A1532" s="108" t="s">
        <v>1080</v>
      </c>
      <c r="B1532">
        <v>66355</v>
      </c>
      <c r="C1532">
        <v>75900</v>
      </c>
      <c r="D1532">
        <v>85330</v>
      </c>
      <c r="E1532">
        <v>94759.999999999985</v>
      </c>
      <c r="F1532">
        <v>102349.99999999999</v>
      </c>
      <c r="G1532">
        <v>109939.99999999999</v>
      </c>
      <c r="H1532">
        <v>117529.99999999999</v>
      </c>
      <c r="I1532">
        <v>125119.99999999999</v>
      </c>
    </row>
    <row r="1533" spans="1:9" x14ac:dyDescent="0.3">
      <c r="A1533" s="108" t="s">
        <v>20</v>
      </c>
      <c r="B1533">
        <v>65204.999999999993</v>
      </c>
      <c r="C1533">
        <v>74520</v>
      </c>
      <c r="D1533">
        <v>83835</v>
      </c>
      <c r="E1533">
        <v>93035</v>
      </c>
      <c r="F1533">
        <v>100509.99999999999</v>
      </c>
      <c r="G1533">
        <v>107984.99999999999</v>
      </c>
      <c r="H1533">
        <v>115459.99999999999</v>
      </c>
      <c r="I1533">
        <v>122819.99999999999</v>
      </c>
    </row>
    <row r="1534" spans="1:9" x14ac:dyDescent="0.3">
      <c r="A1534" s="108" t="s">
        <v>1731</v>
      </c>
      <c r="B1534">
        <v>63364.999999999993</v>
      </c>
      <c r="C1534">
        <v>72335</v>
      </c>
      <c r="D1534">
        <v>81420</v>
      </c>
      <c r="E1534">
        <v>90390</v>
      </c>
      <c r="F1534">
        <v>97634.999999999985</v>
      </c>
      <c r="G1534">
        <v>104879.99999999999</v>
      </c>
      <c r="H1534">
        <v>112124.99999999999</v>
      </c>
      <c r="I1534">
        <v>119369.99999999999</v>
      </c>
    </row>
    <row r="1535" spans="1:9" x14ac:dyDescent="0.3">
      <c r="A1535" s="108" t="s">
        <v>1732</v>
      </c>
      <c r="B1535">
        <v>65550</v>
      </c>
      <c r="C1535">
        <v>74865</v>
      </c>
      <c r="D1535">
        <v>84180</v>
      </c>
      <c r="E1535">
        <v>93495</v>
      </c>
      <c r="F1535">
        <v>101084.99999999999</v>
      </c>
      <c r="G1535">
        <v>108559.99999999999</v>
      </c>
      <c r="H1535">
        <v>116034.99999999999</v>
      </c>
      <c r="I1535">
        <v>123509.99999999999</v>
      </c>
    </row>
    <row r="1536" spans="1:9" x14ac:dyDescent="0.3">
      <c r="A1536" s="108" t="s">
        <v>1085</v>
      </c>
      <c r="B1536">
        <v>63364.999999999993</v>
      </c>
      <c r="C1536">
        <v>72335</v>
      </c>
      <c r="D1536">
        <v>81420</v>
      </c>
      <c r="E1536">
        <v>90390</v>
      </c>
      <c r="F1536">
        <v>97634.999999999985</v>
      </c>
      <c r="G1536">
        <v>104879.99999999999</v>
      </c>
      <c r="H1536">
        <v>112124.99999999999</v>
      </c>
      <c r="I1536">
        <v>119369.99999999999</v>
      </c>
    </row>
    <row r="1537" spans="1:9" x14ac:dyDescent="0.3">
      <c r="A1537" s="108" t="s">
        <v>948</v>
      </c>
      <c r="B1537">
        <v>66010</v>
      </c>
      <c r="C1537">
        <v>75440</v>
      </c>
      <c r="D1537">
        <v>84870</v>
      </c>
      <c r="E1537">
        <v>94299.999999999985</v>
      </c>
      <c r="F1537">
        <v>101889.99999999999</v>
      </c>
      <c r="G1537">
        <v>109479.99999999999</v>
      </c>
      <c r="H1537">
        <v>116954.99999999999</v>
      </c>
      <c r="I1537">
        <v>124544.99999999999</v>
      </c>
    </row>
    <row r="1538" spans="1:9" x14ac:dyDescent="0.3">
      <c r="A1538" s="108" t="s">
        <v>1733</v>
      </c>
      <c r="B1538">
        <v>63364.999999999993</v>
      </c>
      <c r="C1538">
        <v>72335</v>
      </c>
      <c r="D1538">
        <v>81420</v>
      </c>
      <c r="E1538">
        <v>90390</v>
      </c>
      <c r="F1538">
        <v>97634.999999999985</v>
      </c>
      <c r="G1538">
        <v>104879.99999999999</v>
      </c>
      <c r="H1538">
        <v>112124.99999999999</v>
      </c>
      <c r="I1538">
        <v>119369.99999999999</v>
      </c>
    </row>
    <row r="1539" spans="1:9" x14ac:dyDescent="0.3">
      <c r="A1539" s="108" t="s">
        <v>518</v>
      </c>
      <c r="B1539">
        <v>63364.999999999993</v>
      </c>
      <c r="C1539">
        <v>72335</v>
      </c>
      <c r="D1539">
        <v>81420</v>
      </c>
      <c r="E1539">
        <v>90390</v>
      </c>
      <c r="F1539">
        <v>97634.999999999985</v>
      </c>
      <c r="G1539">
        <v>104879.99999999999</v>
      </c>
      <c r="H1539">
        <v>112124.99999999999</v>
      </c>
      <c r="I1539">
        <v>119369.99999999999</v>
      </c>
    </row>
    <row r="1540" spans="1:9" x14ac:dyDescent="0.3">
      <c r="A1540" s="108" t="s">
        <v>1667</v>
      </c>
      <c r="B1540">
        <v>63364.999999999993</v>
      </c>
      <c r="C1540">
        <v>72335</v>
      </c>
      <c r="D1540">
        <v>81420</v>
      </c>
      <c r="E1540">
        <v>90390</v>
      </c>
      <c r="F1540">
        <v>97634.999999999985</v>
      </c>
      <c r="G1540">
        <v>104879.99999999999</v>
      </c>
      <c r="H1540">
        <v>112124.99999999999</v>
      </c>
      <c r="I1540">
        <v>119369.99999999999</v>
      </c>
    </row>
    <row r="1541" spans="1:9" x14ac:dyDescent="0.3">
      <c r="A1541" s="108" t="s">
        <v>1734</v>
      </c>
      <c r="B1541">
        <v>66010</v>
      </c>
      <c r="C1541">
        <v>75440</v>
      </c>
      <c r="D1541">
        <v>84870</v>
      </c>
      <c r="E1541">
        <v>94299.999999999985</v>
      </c>
      <c r="F1541">
        <v>101889.99999999999</v>
      </c>
      <c r="G1541">
        <v>109479.99999999999</v>
      </c>
      <c r="H1541">
        <v>116954.99999999999</v>
      </c>
      <c r="I1541">
        <v>124544.99999999999</v>
      </c>
    </row>
    <row r="1542" spans="1:9" x14ac:dyDescent="0.3">
      <c r="A1542" s="108" t="s">
        <v>345</v>
      </c>
      <c r="B1542">
        <v>63364.999999999993</v>
      </c>
      <c r="C1542">
        <v>72335</v>
      </c>
      <c r="D1542">
        <v>81420</v>
      </c>
      <c r="E1542">
        <v>90390</v>
      </c>
      <c r="F1542">
        <v>97634.999999999985</v>
      </c>
      <c r="G1542">
        <v>104879.99999999999</v>
      </c>
      <c r="H1542">
        <v>112124.99999999999</v>
      </c>
      <c r="I1542">
        <v>119369.99999999999</v>
      </c>
    </row>
    <row r="1543" spans="1:9" x14ac:dyDescent="0.3">
      <c r="A1543" s="108" t="s">
        <v>27</v>
      </c>
      <c r="B1543">
        <v>76590</v>
      </c>
      <c r="C1543">
        <v>87515</v>
      </c>
      <c r="D1543">
        <v>98439.999999999985</v>
      </c>
      <c r="E1543">
        <v>109364.99999999999</v>
      </c>
      <c r="F1543">
        <v>118219.99999999999</v>
      </c>
      <c r="G1543">
        <v>126959.99999999999</v>
      </c>
      <c r="H1543">
        <v>135700</v>
      </c>
      <c r="I1543">
        <v>144440</v>
      </c>
    </row>
    <row r="1544" spans="1:9" x14ac:dyDescent="0.3">
      <c r="A1544" s="108" t="s">
        <v>1735</v>
      </c>
      <c r="B1544">
        <v>63364.999999999993</v>
      </c>
      <c r="C1544">
        <v>72335</v>
      </c>
      <c r="D1544">
        <v>81420</v>
      </c>
      <c r="E1544">
        <v>90390</v>
      </c>
      <c r="F1544">
        <v>97634.999999999985</v>
      </c>
      <c r="G1544">
        <v>104879.99999999999</v>
      </c>
      <c r="H1544">
        <v>112124.99999999999</v>
      </c>
      <c r="I1544">
        <v>119369.99999999999</v>
      </c>
    </row>
    <row r="1545" spans="1:9" x14ac:dyDescent="0.3">
      <c r="A1545" s="108" t="s">
        <v>950</v>
      </c>
      <c r="B1545">
        <v>68655</v>
      </c>
      <c r="C1545">
        <v>78430</v>
      </c>
      <c r="D1545">
        <v>88205</v>
      </c>
      <c r="E1545">
        <v>97979.999999999985</v>
      </c>
      <c r="F1545">
        <v>105914.99999999999</v>
      </c>
      <c r="G1545">
        <v>113734.99999999999</v>
      </c>
      <c r="H1545">
        <v>121554.99999999999</v>
      </c>
      <c r="I1545">
        <v>129374.99999999999</v>
      </c>
    </row>
    <row r="1546" spans="1:9" x14ac:dyDescent="0.3">
      <c r="A1546" s="108" t="s">
        <v>32</v>
      </c>
      <c r="B1546">
        <v>63364.999999999993</v>
      </c>
      <c r="C1546">
        <v>72335</v>
      </c>
      <c r="D1546">
        <v>81420</v>
      </c>
      <c r="E1546">
        <v>90390</v>
      </c>
      <c r="F1546">
        <v>97634.999999999985</v>
      </c>
      <c r="G1546">
        <v>104879.99999999999</v>
      </c>
      <c r="H1546">
        <v>112124.99999999999</v>
      </c>
      <c r="I1546">
        <v>119369.99999999999</v>
      </c>
    </row>
    <row r="1547" spans="1:9" x14ac:dyDescent="0.3">
      <c r="A1547" s="108" t="s">
        <v>1736</v>
      </c>
      <c r="B1547">
        <v>63364.999999999993</v>
      </c>
      <c r="C1547">
        <v>72335</v>
      </c>
      <c r="D1547">
        <v>81420</v>
      </c>
      <c r="E1547">
        <v>90390</v>
      </c>
      <c r="F1547">
        <v>97634.999999999985</v>
      </c>
      <c r="G1547">
        <v>104879.99999999999</v>
      </c>
      <c r="H1547">
        <v>112124.99999999999</v>
      </c>
      <c r="I1547">
        <v>119369.99999999999</v>
      </c>
    </row>
    <row r="1548" spans="1:9" x14ac:dyDescent="0.3">
      <c r="A1548" s="108" t="s">
        <v>1737</v>
      </c>
      <c r="B1548">
        <v>63364.999999999993</v>
      </c>
      <c r="C1548">
        <v>72335</v>
      </c>
      <c r="D1548">
        <v>81420</v>
      </c>
      <c r="E1548">
        <v>90390</v>
      </c>
      <c r="F1548">
        <v>97634.999999999985</v>
      </c>
      <c r="G1548">
        <v>104879.99999999999</v>
      </c>
      <c r="H1548">
        <v>112124.99999999999</v>
      </c>
      <c r="I1548">
        <v>119369.99999999999</v>
      </c>
    </row>
    <row r="1549" spans="1:9" x14ac:dyDescent="0.3">
      <c r="A1549" s="108" t="s">
        <v>1738</v>
      </c>
      <c r="B1549">
        <v>64629.999999999993</v>
      </c>
      <c r="C1549">
        <v>73830</v>
      </c>
      <c r="D1549">
        <v>83030</v>
      </c>
      <c r="E1549">
        <v>92230</v>
      </c>
      <c r="F1549">
        <v>99704.999999999985</v>
      </c>
      <c r="G1549">
        <v>107064.99999999999</v>
      </c>
      <c r="H1549">
        <v>114424.99999999999</v>
      </c>
      <c r="I1549">
        <v>121784.99999999999</v>
      </c>
    </row>
    <row r="1550" spans="1:9" x14ac:dyDescent="0.3">
      <c r="A1550" s="108" t="s">
        <v>1739</v>
      </c>
      <c r="B1550">
        <v>63364.999999999993</v>
      </c>
      <c r="C1550">
        <v>72335</v>
      </c>
      <c r="D1550">
        <v>81420</v>
      </c>
      <c r="E1550">
        <v>90390</v>
      </c>
      <c r="F1550">
        <v>97634.999999999985</v>
      </c>
      <c r="G1550">
        <v>104879.99999999999</v>
      </c>
      <c r="H1550">
        <v>112124.99999999999</v>
      </c>
      <c r="I1550">
        <v>119369.99999999999</v>
      </c>
    </row>
    <row r="1551" spans="1:9" x14ac:dyDescent="0.3">
      <c r="A1551" s="108" t="s">
        <v>681</v>
      </c>
      <c r="B1551">
        <v>63364.999999999993</v>
      </c>
      <c r="C1551">
        <v>72335</v>
      </c>
      <c r="D1551">
        <v>81420</v>
      </c>
      <c r="E1551">
        <v>90390</v>
      </c>
      <c r="F1551">
        <v>97634.999999999985</v>
      </c>
      <c r="G1551">
        <v>104879.99999999999</v>
      </c>
      <c r="H1551">
        <v>112124.99999999999</v>
      </c>
      <c r="I1551">
        <v>119369.99999999999</v>
      </c>
    </row>
    <row r="1552" spans="1:9" x14ac:dyDescent="0.3">
      <c r="A1552" s="108" t="s">
        <v>1740</v>
      </c>
      <c r="B1552">
        <v>72450</v>
      </c>
      <c r="C1552">
        <v>82800</v>
      </c>
      <c r="D1552">
        <v>93150</v>
      </c>
      <c r="E1552">
        <v>103384.99999999999</v>
      </c>
      <c r="F1552">
        <v>111664.99999999999</v>
      </c>
      <c r="G1552">
        <v>119944.99999999999</v>
      </c>
      <c r="H1552">
        <v>128224.99999999999</v>
      </c>
      <c r="I1552">
        <v>136505</v>
      </c>
    </row>
    <row r="1553" spans="1:11" x14ac:dyDescent="0.3">
      <c r="A1553" s="108" t="s">
        <v>118</v>
      </c>
      <c r="B1553">
        <v>63364.999999999993</v>
      </c>
      <c r="C1553">
        <v>72335</v>
      </c>
      <c r="D1553">
        <v>81420</v>
      </c>
      <c r="E1553">
        <v>90390</v>
      </c>
      <c r="F1553">
        <v>97634.999999999985</v>
      </c>
      <c r="G1553">
        <v>104879.99999999999</v>
      </c>
      <c r="H1553">
        <v>112124.99999999999</v>
      </c>
      <c r="I1553">
        <v>119369.99999999999</v>
      </c>
    </row>
    <row r="1554" spans="1:11" x14ac:dyDescent="0.3">
      <c r="A1554" s="108" t="s">
        <v>1378</v>
      </c>
      <c r="B1554">
        <v>63364.999999999993</v>
      </c>
      <c r="C1554">
        <v>72335</v>
      </c>
      <c r="D1554">
        <v>81420</v>
      </c>
      <c r="E1554">
        <v>90390</v>
      </c>
      <c r="F1554">
        <v>97634.999999999985</v>
      </c>
      <c r="G1554">
        <v>104879.99999999999</v>
      </c>
      <c r="H1554">
        <v>112124.99999999999</v>
      </c>
      <c r="I1554">
        <v>119369.99999999999</v>
      </c>
    </row>
    <row r="1555" spans="1:11" x14ac:dyDescent="0.3">
      <c r="A1555" s="108" t="s">
        <v>550</v>
      </c>
      <c r="B1555">
        <v>63364.999999999993</v>
      </c>
      <c r="C1555">
        <v>72335</v>
      </c>
      <c r="D1555">
        <v>81420</v>
      </c>
      <c r="E1555">
        <v>90390</v>
      </c>
      <c r="F1555">
        <v>97634.999999999985</v>
      </c>
      <c r="G1555">
        <v>104879.99999999999</v>
      </c>
      <c r="H1555">
        <v>112124.99999999999</v>
      </c>
      <c r="I1555">
        <v>119369.99999999999</v>
      </c>
    </row>
    <row r="1556" spans="1:11" x14ac:dyDescent="0.3">
      <c r="A1556" s="108" t="s">
        <v>4</v>
      </c>
      <c r="B1556">
        <v>69575</v>
      </c>
      <c r="C1556">
        <v>79465</v>
      </c>
      <c r="D1556">
        <v>89355</v>
      </c>
      <c r="E1556">
        <v>99244.999999999985</v>
      </c>
      <c r="F1556">
        <v>107294.99999999999</v>
      </c>
      <c r="G1556">
        <v>115229.99999999999</v>
      </c>
      <c r="H1556">
        <v>123164.99999999999</v>
      </c>
      <c r="I1556">
        <v>131100</v>
      </c>
    </row>
    <row r="1557" spans="1:11" x14ac:dyDescent="0.3">
      <c r="A1557" s="108" t="s">
        <v>291</v>
      </c>
      <c r="B1557">
        <v>63364.999999999993</v>
      </c>
      <c r="C1557">
        <v>72335</v>
      </c>
      <c r="D1557">
        <v>81420</v>
      </c>
      <c r="E1557">
        <v>90390</v>
      </c>
      <c r="F1557">
        <v>97634.999999999985</v>
      </c>
      <c r="G1557">
        <v>104879.99999999999</v>
      </c>
      <c r="H1557">
        <v>112124.99999999999</v>
      </c>
      <c r="I1557">
        <v>119369.99999999999</v>
      </c>
    </row>
    <row r="1558" spans="1:11" x14ac:dyDescent="0.3">
      <c r="A1558" s="108" t="s">
        <v>1741</v>
      </c>
      <c r="B1558">
        <v>63364.999999999993</v>
      </c>
      <c r="C1558">
        <v>72335</v>
      </c>
      <c r="D1558">
        <v>81420</v>
      </c>
      <c r="E1558">
        <v>90390</v>
      </c>
      <c r="F1558">
        <v>97634.999999999985</v>
      </c>
      <c r="G1558">
        <v>104879.99999999999</v>
      </c>
      <c r="H1558">
        <v>112124.99999999999</v>
      </c>
      <c r="I1558">
        <v>119369.99999999999</v>
      </c>
    </row>
    <row r="1559" spans="1:11" x14ac:dyDescent="0.3">
      <c r="A1559" s="108" t="s">
        <v>1742</v>
      </c>
      <c r="B1559">
        <v>63364.999999999993</v>
      </c>
      <c r="C1559">
        <v>72335</v>
      </c>
      <c r="D1559">
        <v>81420</v>
      </c>
      <c r="E1559">
        <v>90390</v>
      </c>
      <c r="F1559">
        <v>97634.999999999985</v>
      </c>
      <c r="G1559">
        <v>104879.99999999999</v>
      </c>
      <c r="H1559">
        <v>112124.99999999999</v>
      </c>
      <c r="I1559">
        <v>119369.99999999999</v>
      </c>
    </row>
    <row r="1560" spans="1:11" x14ac:dyDescent="0.3">
      <c r="A1560" s="108" t="s">
        <v>1433</v>
      </c>
      <c r="B1560">
        <v>65550</v>
      </c>
      <c r="C1560">
        <v>74980</v>
      </c>
      <c r="D1560">
        <v>84295</v>
      </c>
      <c r="E1560">
        <v>93610</v>
      </c>
      <c r="F1560">
        <v>101199.99999999999</v>
      </c>
      <c r="G1560">
        <v>108674.99999999999</v>
      </c>
      <c r="H1560">
        <v>116149.99999999999</v>
      </c>
      <c r="I1560">
        <v>123624.99999999999</v>
      </c>
    </row>
    <row r="1561" spans="1:11" x14ac:dyDescent="0.3">
      <c r="A1561" s="108" t="s">
        <v>1743</v>
      </c>
      <c r="B1561">
        <v>63364.999999999993</v>
      </c>
      <c r="C1561">
        <v>72335</v>
      </c>
      <c r="D1561">
        <v>81420</v>
      </c>
      <c r="E1561">
        <v>90390</v>
      </c>
      <c r="F1561">
        <v>97634.999999999985</v>
      </c>
      <c r="G1561">
        <v>104879.99999999999</v>
      </c>
      <c r="H1561">
        <v>112124.99999999999</v>
      </c>
      <c r="I1561">
        <v>119369.99999999999</v>
      </c>
    </row>
    <row r="1562" spans="1:11" x14ac:dyDescent="0.3">
      <c r="A1562" s="108" t="s">
        <v>121</v>
      </c>
      <c r="B1562">
        <v>66240</v>
      </c>
      <c r="C1562">
        <v>75670</v>
      </c>
      <c r="D1562">
        <v>85100</v>
      </c>
      <c r="E1562">
        <v>94529.999999999985</v>
      </c>
      <c r="F1562">
        <v>102119.99999999999</v>
      </c>
      <c r="G1562">
        <v>109709.99999999999</v>
      </c>
      <c r="H1562">
        <v>117299.99999999999</v>
      </c>
      <c r="I1562">
        <v>124889.99999999999</v>
      </c>
    </row>
    <row r="1563" spans="1:11" x14ac:dyDescent="0.3">
      <c r="A1563" s="108" t="s">
        <v>44</v>
      </c>
      <c r="B1563">
        <v>63364.999999999993</v>
      </c>
      <c r="C1563">
        <v>72335</v>
      </c>
      <c r="D1563">
        <v>81420</v>
      </c>
      <c r="E1563">
        <v>90390</v>
      </c>
      <c r="F1563">
        <v>97634.999999999985</v>
      </c>
      <c r="G1563">
        <v>104879.99999999999</v>
      </c>
      <c r="H1563">
        <v>112124.99999999999</v>
      </c>
      <c r="I1563">
        <v>119369.99999999999</v>
      </c>
    </row>
    <row r="1564" spans="1:11" x14ac:dyDescent="0.3">
      <c r="A1564" s="108" t="s">
        <v>47</v>
      </c>
      <c r="B1564">
        <v>63364.999999999993</v>
      </c>
      <c r="C1564">
        <v>72335</v>
      </c>
      <c r="D1564">
        <v>81420</v>
      </c>
      <c r="E1564">
        <v>90390</v>
      </c>
      <c r="F1564">
        <v>97634.999999999985</v>
      </c>
      <c r="G1564">
        <v>104879.99999999999</v>
      </c>
      <c r="H1564">
        <v>112124.99999999999</v>
      </c>
      <c r="I1564">
        <v>119369.99999999999</v>
      </c>
    </row>
    <row r="1565" spans="1:11" x14ac:dyDescent="0.3">
      <c r="A1565" s="108" t="s">
        <v>1744</v>
      </c>
      <c r="B1565">
        <v>70035</v>
      </c>
      <c r="C1565">
        <v>80040</v>
      </c>
      <c r="D1565">
        <v>90045</v>
      </c>
      <c r="E1565">
        <v>100049.99999999999</v>
      </c>
      <c r="F1565">
        <v>108099.99999999999</v>
      </c>
      <c r="G1565">
        <v>116149.99999999999</v>
      </c>
      <c r="H1565">
        <v>124084.99999999999</v>
      </c>
      <c r="I1565">
        <v>132135</v>
      </c>
    </row>
    <row r="1566" spans="1:11" x14ac:dyDescent="0.3">
      <c r="A1566" s="108" t="s">
        <v>1745</v>
      </c>
      <c r="B1566">
        <v>63364.999999999993</v>
      </c>
      <c r="C1566">
        <v>72335</v>
      </c>
      <c r="D1566">
        <v>81420</v>
      </c>
      <c r="E1566">
        <v>90390</v>
      </c>
      <c r="F1566">
        <v>97634.999999999985</v>
      </c>
      <c r="G1566">
        <v>104879.99999999999</v>
      </c>
      <c r="H1566">
        <v>112124.99999999999</v>
      </c>
      <c r="I1566">
        <v>119369.99999999999</v>
      </c>
    </row>
    <row r="1567" spans="1:11" x14ac:dyDescent="0.3">
      <c r="A1567" s="108" t="s">
        <v>1746</v>
      </c>
      <c r="B1567">
        <v>63364.999999999993</v>
      </c>
      <c r="C1567">
        <v>72335</v>
      </c>
      <c r="D1567">
        <v>81420</v>
      </c>
      <c r="E1567">
        <v>90390</v>
      </c>
      <c r="F1567">
        <v>97634.999999999985</v>
      </c>
      <c r="G1567">
        <v>104879.99999999999</v>
      </c>
      <c r="H1567">
        <v>112124.99999999999</v>
      </c>
      <c r="I1567">
        <v>119369.99999999999</v>
      </c>
    </row>
    <row r="1568" spans="1:11" x14ac:dyDescent="0.3">
      <c r="A1568" s="108" t="s">
        <v>1747</v>
      </c>
      <c r="B1568">
        <v>63364.999999999993</v>
      </c>
      <c r="C1568">
        <v>72335</v>
      </c>
      <c r="D1568">
        <v>81420</v>
      </c>
      <c r="E1568">
        <v>90390</v>
      </c>
      <c r="F1568">
        <v>97634.999999999985</v>
      </c>
      <c r="G1568">
        <v>104879.99999999999</v>
      </c>
      <c r="H1568">
        <v>112124.99999999999</v>
      </c>
      <c r="I1568">
        <v>119369.99999999999</v>
      </c>
      <c r="K1568" s="101"/>
    </row>
    <row r="1569" spans="1:9" x14ac:dyDescent="0.3">
      <c r="A1569" s="108" t="s">
        <v>51</v>
      </c>
      <c r="B1569">
        <v>63364.999999999993</v>
      </c>
      <c r="C1569">
        <v>72335</v>
      </c>
      <c r="D1569">
        <v>81420</v>
      </c>
      <c r="E1569">
        <v>90390</v>
      </c>
      <c r="F1569">
        <v>97634.999999999985</v>
      </c>
      <c r="G1569">
        <v>104879.99999999999</v>
      </c>
      <c r="H1569">
        <v>112124.99999999999</v>
      </c>
      <c r="I1569">
        <v>119369.99999999999</v>
      </c>
    </row>
    <row r="1570" spans="1:9" x14ac:dyDescent="0.3">
      <c r="A1570" s="108" t="s">
        <v>741</v>
      </c>
      <c r="B1570">
        <v>73025</v>
      </c>
      <c r="C1570">
        <v>83375</v>
      </c>
      <c r="D1570">
        <v>93840</v>
      </c>
      <c r="E1570">
        <v>104189.99999999999</v>
      </c>
      <c r="F1570">
        <v>112584.99999999999</v>
      </c>
      <c r="G1570">
        <v>120864.99999999999</v>
      </c>
      <c r="H1570">
        <v>129259.99999999999</v>
      </c>
      <c r="I1570">
        <v>137540</v>
      </c>
    </row>
    <row r="1571" spans="1:9" x14ac:dyDescent="0.3">
      <c r="A1571" s="108" t="s">
        <v>303</v>
      </c>
      <c r="B1571">
        <v>67160</v>
      </c>
      <c r="C1571">
        <v>76705</v>
      </c>
      <c r="D1571">
        <v>86250</v>
      </c>
      <c r="E1571">
        <v>95794.999999999985</v>
      </c>
      <c r="F1571">
        <v>103499.99999999999</v>
      </c>
      <c r="G1571">
        <v>111204.99999999999</v>
      </c>
      <c r="H1571">
        <v>118794.99999999999</v>
      </c>
      <c r="I1571">
        <v>126499.99999999999</v>
      </c>
    </row>
    <row r="1572" spans="1:9" x14ac:dyDescent="0.3">
      <c r="A1572" s="108" t="s">
        <v>57</v>
      </c>
      <c r="B1572">
        <v>65204.999999999993</v>
      </c>
      <c r="C1572">
        <v>74520</v>
      </c>
      <c r="D1572">
        <v>83835</v>
      </c>
      <c r="E1572">
        <v>93035</v>
      </c>
      <c r="F1572">
        <v>100509.99999999999</v>
      </c>
      <c r="G1572">
        <v>107984.99999999999</v>
      </c>
      <c r="H1572">
        <v>115459.99999999999</v>
      </c>
      <c r="I1572">
        <v>122819.99999999999</v>
      </c>
    </row>
    <row r="1573" spans="1:9" x14ac:dyDescent="0.3">
      <c r="A1573" s="108" t="s">
        <v>1748</v>
      </c>
      <c r="B1573">
        <v>64054.999999999993</v>
      </c>
      <c r="C1573">
        <v>73140</v>
      </c>
      <c r="D1573">
        <v>82340</v>
      </c>
      <c r="E1573">
        <v>91425</v>
      </c>
      <c r="F1573">
        <v>98784.999999999985</v>
      </c>
      <c r="G1573">
        <v>106144.99999999999</v>
      </c>
      <c r="H1573">
        <v>113389.99999999999</v>
      </c>
      <c r="I1573">
        <v>120749.99999999999</v>
      </c>
    </row>
    <row r="1574" spans="1:9" x14ac:dyDescent="0.3">
      <c r="A1574" s="108" t="s">
        <v>1389</v>
      </c>
      <c r="B1574">
        <v>65204.999999999993</v>
      </c>
      <c r="C1574">
        <v>74520</v>
      </c>
      <c r="D1574">
        <v>83835</v>
      </c>
      <c r="E1574">
        <v>93035</v>
      </c>
      <c r="F1574">
        <v>100509.99999999999</v>
      </c>
      <c r="G1574">
        <v>107984.99999999999</v>
      </c>
      <c r="H1574">
        <v>115459.99999999999</v>
      </c>
      <c r="I1574">
        <v>122819.99999999999</v>
      </c>
    </row>
    <row r="1575" spans="1:9" x14ac:dyDescent="0.3">
      <c r="A1575" s="108" t="s">
        <v>60</v>
      </c>
      <c r="B1575">
        <v>64744.999999999993</v>
      </c>
      <c r="C1575">
        <v>73945</v>
      </c>
      <c r="D1575">
        <v>83145</v>
      </c>
      <c r="E1575">
        <v>92345</v>
      </c>
      <c r="F1575">
        <v>99819.999999999985</v>
      </c>
      <c r="G1575">
        <v>107179.99999999999</v>
      </c>
      <c r="H1575">
        <v>114539.99999999999</v>
      </c>
      <c r="I1575">
        <v>121899.99999999999</v>
      </c>
    </row>
    <row r="1576" spans="1:9" x14ac:dyDescent="0.3">
      <c r="A1576" s="108" t="s">
        <v>1749</v>
      </c>
      <c r="B1576">
        <v>65204.999999999993</v>
      </c>
      <c r="C1576">
        <v>74520</v>
      </c>
      <c r="D1576">
        <v>83835</v>
      </c>
      <c r="E1576">
        <v>93035</v>
      </c>
      <c r="F1576">
        <v>100509.99999999999</v>
      </c>
      <c r="G1576">
        <v>107984.99999999999</v>
      </c>
      <c r="H1576">
        <v>115459.99999999999</v>
      </c>
      <c r="I1576">
        <v>122819.99999999999</v>
      </c>
    </row>
    <row r="1577" spans="1:9" x14ac:dyDescent="0.3">
      <c r="A1577" s="108" t="s">
        <v>1750</v>
      </c>
      <c r="B1577">
        <v>63364.999999999993</v>
      </c>
      <c r="C1577">
        <v>72335</v>
      </c>
      <c r="D1577">
        <v>81420</v>
      </c>
      <c r="E1577">
        <v>90390</v>
      </c>
      <c r="F1577">
        <v>97634.999999999985</v>
      </c>
      <c r="G1577">
        <v>104879.99999999999</v>
      </c>
      <c r="H1577">
        <v>112124.99999999999</v>
      </c>
      <c r="I1577">
        <v>119369.99999999999</v>
      </c>
    </row>
    <row r="1578" spans="1:9" x14ac:dyDescent="0.3">
      <c r="A1578" s="108" t="s">
        <v>1751</v>
      </c>
      <c r="B1578">
        <v>63364.999999999993</v>
      </c>
      <c r="C1578">
        <v>72335</v>
      </c>
      <c r="D1578">
        <v>81420</v>
      </c>
      <c r="E1578">
        <v>90390</v>
      </c>
      <c r="F1578">
        <v>97634.999999999985</v>
      </c>
      <c r="G1578">
        <v>104879.99999999999</v>
      </c>
      <c r="H1578">
        <v>112124.99999999999</v>
      </c>
      <c r="I1578">
        <v>119369.99999999999</v>
      </c>
    </row>
    <row r="1579" spans="1:9" x14ac:dyDescent="0.3">
      <c r="A1579" s="108" t="s">
        <v>1391</v>
      </c>
      <c r="B1579">
        <v>64514.999999999993</v>
      </c>
      <c r="C1579">
        <v>73715</v>
      </c>
      <c r="D1579">
        <v>82915</v>
      </c>
      <c r="E1579">
        <v>92115</v>
      </c>
      <c r="F1579">
        <v>99589.999999999985</v>
      </c>
      <c r="G1579">
        <v>106949.99999999999</v>
      </c>
      <c r="H1579">
        <v>114309.99999999999</v>
      </c>
      <c r="I1579">
        <v>121669.99999999999</v>
      </c>
    </row>
    <row r="1580" spans="1:9" x14ac:dyDescent="0.3">
      <c r="A1580" s="108" t="s">
        <v>1752</v>
      </c>
      <c r="B1580">
        <v>63364.999999999993</v>
      </c>
      <c r="C1580">
        <v>72335</v>
      </c>
      <c r="D1580">
        <v>81420</v>
      </c>
      <c r="E1580">
        <v>90390</v>
      </c>
      <c r="F1580">
        <v>97634.999999999985</v>
      </c>
      <c r="G1580">
        <v>104879.99999999999</v>
      </c>
      <c r="H1580">
        <v>112124.99999999999</v>
      </c>
      <c r="I1580">
        <v>119369.99999999999</v>
      </c>
    </row>
    <row r="1581" spans="1:9" x14ac:dyDescent="0.3">
      <c r="A1581" s="108" t="s">
        <v>1753</v>
      </c>
      <c r="B1581">
        <v>67735</v>
      </c>
      <c r="C1581">
        <v>77395</v>
      </c>
      <c r="D1581">
        <v>87055</v>
      </c>
      <c r="E1581">
        <v>96714.999999999985</v>
      </c>
      <c r="F1581">
        <v>104534.99999999999</v>
      </c>
      <c r="G1581">
        <v>112239.99999999999</v>
      </c>
      <c r="H1581">
        <v>119944.99999999999</v>
      </c>
      <c r="I1581">
        <v>127764.99999999999</v>
      </c>
    </row>
    <row r="1582" spans="1:9" x14ac:dyDescent="0.3">
      <c r="A1582" s="108" t="s">
        <v>1397</v>
      </c>
      <c r="B1582">
        <v>63364.999999999993</v>
      </c>
      <c r="C1582">
        <v>72335</v>
      </c>
      <c r="D1582">
        <v>81420</v>
      </c>
      <c r="E1582">
        <v>90390</v>
      </c>
      <c r="F1582">
        <v>97634.999999999985</v>
      </c>
      <c r="G1582">
        <v>104879.99999999999</v>
      </c>
      <c r="H1582">
        <v>112124.99999999999</v>
      </c>
      <c r="I1582">
        <v>119369.99999999999</v>
      </c>
    </row>
    <row r="1583" spans="1:9" x14ac:dyDescent="0.3">
      <c r="A1583" s="108" t="s">
        <v>1685</v>
      </c>
      <c r="B1583">
        <v>69805</v>
      </c>
      <c r="C1583">
        <v>79810</v>
      </c>
      <c r="D1583">
        <v>89815</v>
      </c>
      <c r="E1583">
        <v>99704.999999999985</v>
      </c>
      <c r="F1583">
        <v>107754.99999999999</v>
      </c>
      <c r="G1583">
        <v>115689.99999999999</v>
      </c>
      <c r="H1583">
        <v>123739.99999999999</v>
      </c>
      <c r="I1583">
        <v>131675</v>
      </c>
    </row>
    <row r="1584" spans="1:9" x14ac:dyDescent="0.3">
      <c r="A1584" s="108" t="s">
        <v>1444</v>
      </c>
      <c r="B1584">
        <v>68770</v>
      </c>
      <c r="C1584">
        <v>78545</v>
      </c>
      <c r="D1584">
        <v>88320</v>
      </c>
      <c r="E1584">
        <v>98094.999999999985</v>
      </c>
      <c r="F1584">
        <v>106029.99999999999</v>
      </c>
      <c r="G1584">
        <v>113849.99999999999</v>
      </c>
      <c r="H1584">
        <v>121669.99999999999</v>
      </c>
      <c r="I1584">
        <v>129489.99999999999</v>
      </c>
    </row>
    <row r="1585" spans="1:9" x14ac:dyDescent="0.3">
      <c r="A1585" s="108" t="s">
        <v>369</v>
      </c>
      <c r="B1585">
        <v>66815</v>
      </c>
      <c r="C1585">
        <v>76360</v>
      </c>
      <c r="D1585">
        <v>85905</v>
      </c>
      <c r="E1585">
        <v>95449.999999999985</v>
      </c>
      <c r="F1585">
        <v>103154.99999999999</v>
      </c>
      <c r="G1585">
        <v>110744.99999999999</v>
      </c>
      <c r="H1585">
        <v>118449.99999999999</v>
      </c>
      <c r="I1585">
        <v>126039.99999999999</v>
      </c>
    </row>
    <row r="1586" spans="1:9" x14ac:dyDescent="0.3">
      <c r="A1586" s="108" t="s">
        <v>1445</v>
      </c>
      <c r="B1586">
        <v>69805</v>
      </c>
      <c r="C1586">
        <v>79810</v>
      </c>
      <c r="D1586">
        <v>89815</v>
      </c>
      <c r="E1586">
        <v>99704.999999999985</v>
      </c>
      <c r="F1586">
        <v>107754.99999999999</v>
      </c>
      <c r="G1586">
        <v>115689.99999999999</v>
      </c>
      <c r="H1586">
        <v>123739.99999999999</v>
      </c>
      <c r="I1586">
        <v>131675</v>
      </c>
    </row>
    <row r="1587" spans="1:9" x14ac:dyDescent="0.3">
      <c r="A1587" s="108" t="s">
        <v>370</v>
      </c>
      <c r="B1587">
        <v>69460</v>
      </c>
      <c r="C1587">
        <v>79350</v>
      </c>
      <c r="D1587">
        <v>89240</v>
      </c>
      <c r="E1587">
        <v>99129.999999999985</v>
      </c>
      <c r="F1587">
        <v>107064.99999999999</v>
      </c>
      <c r="G1587">
        <v>114999.99999999999</v>
      </c>
      <c r="H1587">
        <v>122934.99999999999</v>
      </c>
      <c r="I1587">
        <v>130869.99999999999</v>
      </c>
    </row>
    <row r="1588" spans="1:9" x14ac:dyDescent="0.3">
      <c r="A1588" s="108" t="s">
        <v>1754</v>
      </c>
      <c r="B1588">
        <v>63364.999999999993</v>
      </c>
      <c r="C1588">
        <v>72335</v>
      </c>
      <c r="D1588">
        <v>81420</v>
      </c>
      <c r="E1588">
        <v>90390</v>
      </c>
      <c r="F1588">
        <v>97634.999999999985</v>
      </c>
      <c r="G1588">
        <v>104879.99999999999</v>
      </c>
      <c r="H1588">
        <v>112124.99999999999</v>
      </c>
      <c r="I1588">
        <v>119369.99999999999</v>
      </c>
    </row>
    <row r="1589" spans="1:9" x14ac:dyDescent="0.3">
      <c r="A1589" s="108" t="s">
        <v>1755</v>
      </c>
      <c r="B1589">
        <v>63364.999999999993</v>
      </c>
      <c r="C1589">
        <v>72335</v>
      </c>
      <c r="D1589">
        <v>81420</v>
      </c>
      <c r="E1589">
        <v>90390</v>
      </c>
      <c r="F1589">
        <v>97634.999999999985</v>
      </c>
      <c r="G1589">
        <v>104879.99999999999</v>
      </c>
      <c r="H1589">
        <v>112124.99999999999</v>
      </c>
      <c r="I1589">
        <v>119369.99999999999</v>
      </c>
    </row>
    <row r="1590" spans="1:9" x14ac:dyDescent="0.3">
      <c r="A1590" s="108" t="s">
        <v>374</v>
      </c>
      <c r="B1590">
        <v>63364.999999999993</v>
      </c>
      <c r="C1590">
        <v>72335</v>
      </c>
      <c r="D1590">
        <v>81420</v>
      </c>
      <c r="E1590">
        <v>90390</v>
      </c>
      <c r="F1590">
        <v>97634.999999999985</v>
      </c>
      <c r="G1590">
        <v>104879.99999999999</v>
      </c>
      <c r="H1590">
        <v>112124.99999999999</v>
      </c>
      <c r="I1590">
        <v>119369.99999999999</v>
      </c>
    </row>
    <row r="1591" spans="1:9" x14ac:dyDescent="0.3">
      <c r="A1591" s="108" t="s">
        <v>85</v>
      </c>
      <c r="B1591">
        <v>63364.999999999993</v>
      </c>
      <c r="C1591">
        <v>72335</v>
      </c>
      <c r="D1591">
        <v>81420</v>
      </c>
      <c r="E1591">
        <v>90390</v>
      </c>
      <c r="F1591">
        <v>97634.999999999985</v>
      </c>
      <c r="G1591">
        <v>104879.99999999999</v>
      </c>
      <c r="H1591">
        <v>112124.99999999999</v>
      </c>
      <c r="I1591">
        <v>119369.99999999999</v>
      </c>
    </row>
    <row r="1592" spans="1:9" x14ac:dyDescent="0.3">
      <c r="A1592" s="108" t="s">
        <v>1756</v>
      </c>
      <c r="B1592">
        <v>76590</v>
      </c>
      <c r="C1592">
        <v>87515</v>
      </c>
      <c r="D1592">
        <v>98439.999999999985</v>
      </c>
      <c r="E1592">
        <v>109364.99999999999</v>
      </c>
      <c r="F1592">
        <v>118219.99999999999</v>
      </c>
      <c r="G1592">
        <v>126959.99999999999</v>
      </c>
      <c r="H1592">
        <v>135700</v>
      </c>
      <c r="I1592">
        <v>144440</v>
      </c>
    </row>
    <row r="1593" spans="1:9" x14ac:dyDescent="0.3">
      <c r="A1593" s="108" t="s">
        <v>1757</v>
      </c>
      <c r="B1593">
        <v>74865</v>
      </c>
      <c r="C1593">
        <v>85560</v>
      </c>
      <c r="D1593">
        <v>96254.999999999985</v>
      </c>
      <c r="E1593">
        <v>106949.99999999999</v>
      </c>
      <c r="F1593">
        <v>115574.99999999999</v>
      </c>
      <c r="G1593">
        <v>124084.99999999999</v>
      </c>
      <c r="H1593">
        <v>132710</v>
      </c>
      <c r="I1593">
        <v>141220</v>
      </c>
    </row>
    <row r="1594" spans="1:9" x14ac:dyDescent="0.3">
      <c r="A1594" s="108" t="s">
        <v>1758</v>
      </c>
      <c r="B1594">
        <v>63364.999999999993</v>
      </c>
      <c r="C1594">
        <v>72335</v>
      </c>
      <c r="D1594">
        <v>81420</v>
      </c>
      <c r="E1594">
        <v>90390</v>
      </c>
      <c r="F1594">
        <v>97634.999999999985</v>
      </c>
      <c r="G1594">
        <v>104879.99999999999</v>
      </c>
      <c r="H1594">
        <v>112124.99999999999</v>
      </c>
      <c r="I1594">
        <v>119369.99999999999</v>
      </c>
    </row>
    <row r="1595" spans="1:9" x14ac:dyDescent="0.3">
      <c r="A1595" s="108" t="s">
        <v>1405</v>
      </c>
      <c r="B1595">
        <v>77740</v>
      </c>
      <c r="C1595">
        <v>88780</v>
      </c>
      <c r="D1595">
        <v>99934.999999999985</v>
      </c>
      <c r="E1595">
        <v>110974.99999999999</v>
      </c>
      <c r="F1595">
        <v>119944.99999999999</v>
      </c>
      <c r="G1595">
        <v>128799.99999999999</v>
      </c>
      <c r="H1595">
        <v>137655</v>
      </c>
      <c r="I1595">
        <v>146510</v>
      </c>
    </row>
    <row r="1596" spans="1:9" x14ac:dyDescent="0.3">
      <c r="A1596" s="108" t="s">
        <v>1407</v>
      </c>
      <c r="B1596">
        <v>63364.999999999993</v>
      </c>
      <c r="C1596">
        <v>72335</v>
      </c>
      <c r="D1596">
        <v>81420</v>
      </c>
      <c r="E1596">
        <v>90390</v>
      </c>
      <c r="F1596">
        <v>97634.999999999985</v>
      </c>
      <c r="G1596">
        <v>104879.99999999999</v>
      </c>
      <c r="H1596">
        <v>112124.99999999999</v>
      </c>
      <c r="I1596">
        <v>119369.99999999999</v>
      </c>
    </row>
    <row r="1597" spans="1:9" x14ac:dyDescent="0.3">
      <c r="A1597" s="108" t="s">
        <v>636</v>
      </c>
      <c r="B1597">
        <v>64629.999999999993</v>
      </c>
      <c r="C1597">
        <v>73830</v>
      </c>
      <c r="D1597">
        <v>83030</v>
      </c>
      <c r="E1597">
        <v>92230</v>
      </c>
      <c r="F1597">
        <v>99704.999999999985</v>
      </c>
      <c r="G1597">
        <v>107064.99999999999</v>
      </c>
      <c r="H1597">
        <v>114424.99999999999</v>
      </c>
      <c r="I1597">
        <v>121784.99999999999</v>
      </c>
    </row>
    <row r="1598" spans="1:9" x14ac:dyDescent="0.3">
      <c r="A1598" s="108" t="s">
        <v>1329</v>
      </c>
      <c r="B1598">
        <v>63364.999999999993</v>
      </c>
      <c r="C1598">
        <v>72335</v>
      </c>
      <c r="D1598">
        <v>81420</v>
      </c>
      <c r="E1598">
        <v>90390</v>
      </c>
      <c r="F1598">
        <v>97634.999999999985</v>
      </c>
      <c r="G1598">
        <v>104879.99999999999</v>
      </c>
      <c r="H1598">
        <v>112124.99999999999</v>
      </c>
      <c r="I1598">
        <v>119369.99999999999</v>
      </c>
    </row>
    <row r="1599" spans="1:9" x14ac:dyDescent="0.3">
      <c r="A1599" s="108" t="s">
        <v>1408</v>
      </c>
      <c r="B1599">
        <v>69460</v>
      </c>
      <c r="C1599">
        <v>79350</v>
      </c>
      <c r="D1599">
        <v>89240</v>
      </c>
      <c r="E1599">
        <v>99129.999999999985</v>
      </c>
      <c r="F1599">
        <v>107064.99999999999</v>
      </c>
      <c r="G1599">
        <v>114999.99999999999</v>
      </c>
      <c r="H1599">
        <v>122934.99999999999</v>
      </c>
      <c r="I1599">
        <v>130869.99999999999</v>
      </c>
    </row>
    <row r="1600" spans="1:9" x14ac:dyDescent="0.3">
      <c r="A1600" s="108" t="s">
        <v>1759</v>
      </c>
      <c r="B1600">
        <v>63364.999999999993</v>
      </c>
      <c r="C1600">
        <v>72335</v>
      </c>
      <c r="D1600">
        <v>81420</v>
      </c>
      <c r="E1600">
        <v>90390</v>
      </c>
      <c r="F1600">
        <v>97634.999999999985</v>
      </c>
      <c r="G1600">
        <v>104879.99999999999</v>
      </c>
      <c r="H1600">
        <v>112124.99999999999</v>
      </c>
      <c r="I1600">
        <v>119369.99999999999</v>
      </c>
    </row>
    <row r="1601" spans="1:11" x14ac:dyDescent="0.3">
      <c r="A1601" s="108" t="s">
        <v>1210</v>
      </c>
      <c r="B1601">
        <v>69230</v>
      </c>
      <c r="C1601">
        <v>79120</v>
      </c>
      <c r="D1601">
        <v>89010</v>
      </c>
      <c r="E1601">
        <v>98784.999999999985</v>
      </c>
      <c r="F1601">
        <v>106719.99999999999</v>
      </c>
      <c r="G1601">
        <v>114654.99999999999</v>
      </c>
      <c r="H1601">
        <v>122589.99999999999</v>
      </c>
      <c r="I1601">
        <v>130409.99999999999</v>
      </c>
    </row>
    <row r="1602" spans="1:11" x14ac:dyDescent="0.3">
      <c r="A1602" s="108" t="s">
        <v>696</v>
      </c>
      <c r="B1602">
        <v>63364.999999999993</v>
      </c>
      <c r="C1602">
        <v>72335</v>
      </c>
      <c r="D1602">
        <v>81420</v>
      </c>
      <c r="E1602">
        <v>90390</v>
      </c>
      <c r="F1602">
        <v>97634.999999999985</v>
      </c>
      <c r="G1602">
        <v>104879.99999999999</v>
      </c>
      <c r="H1602">
        <v>112124.99999999999</v>
      </c>
      <c r="I1602">
        <v>119369.99999999999</v>
      </c>
    </row>
    <row r="1603" spans="1:11" x14ac:dyDescent="0.3">
      <c r="A1603" s="108" t="s">
        <v>1363</v>
      </c>
      <c r="B1603">
        <v>65665</v>
      </c>
      <c r="C1603">
        <v>74980</v>
      </c>
      <c r="D1603">
        <v>84410</v>
      </c>
      <c r="E1603">
        <v>93725</v>
      </c>
      <c r="F1603">
        <v>101314.99999999999</v>
      </c>
      <c r="G1603">
        <v>108789.99999999999</v>
      </c>
      <c r="H1603">
        <v>116264.99999999999</v>
      </c>
      <c r="I1603">
        <v>123739.99999999999</v>
      </c>
    </row>
    <row r="1604" spans="1:11" x14ac:dyDescent="0.3">
      <c r="A1604" s="108" t="s">
        <v>98</v>
      </c>
      <c r="B1604">
        <v>76590</v>
      </c>
      <c r="C1604">
        <v>87515</v>
      </c>
      <c r="D1604">
        <v>98439.999999999985</v>
      </c>
      <c r="E1604">
        <v>109364.99999999999</v>
      </c>
      <c r="F1604">
        <v>118219.99999999999</v>
      </c>
      <c r="G1604">
        <v>126959.99999999999</v>
      </c>
      <c r="H1604">
        <v>135700</v>
      </c>
      <c r="I1604">
        <v>144440</v>
      </c>
    </row>
    <row r="1605" spans="1:11" x14ac:dyDescent="0.3">
      <c r="A1605" s="108" t="s">
        <v>99</v>
      </c>
      <c r="B1605">
        <v>66815</v>
      </c>
      <c r="C1605">
        <v>76360</v>
      </c>
      <c r="D1605">
        <v>85905</v>
      </c>
      <c r="E1605">
        <v>95449.999999999985</v>
      </c>
      <c r="F1605">
        <v>103154.99999999999</v>
      </c>
      <c r="G1605">
        <v>110744.99999999999</v>
      </c>
      <c r="H1605">
        <v>118449.99999999999</v>
      </c>
      <c r="I1605">
        <v>126039.99999999999</v>
      </c>
    </row>
    <row r="1606" spans="1:11" x14ac:dyDescent="0.3">
      <c r="A1606" s="108" t="s">
        <v>327</v>
      </c>
      <c r="B1606">
        <v>63364.999999999993</v>
      </c>
      <c r="C1606">
        <v>72335</v>
      </c>
      <c r="D1606">
        <v>81420</v>
      </c>
      <c r="E1606">
        <v>90390</v>
      </c>
      <c r="F1606">
        <v>97634.999999999985</v>
      </c>
      <c r="G1606">
        <v>104879.99999999999</v>
      </c>
      <c r="H1606">
        <v>112124.99999999999</v>
      </c>
      <c r="I1606">
        <v>119369.99999999999</v>
      </c>
    </row>
    <row r="1607" spans="1:11" x14ac:dyDescent="0.3">
      <c r="A1607" s="108" t="s">
        <v>664</v>
      </c>
      <c r="B1607">
        <v>63364.999999999993</v>
      </c>
      <c r="C1607">
        <v>72335</v>
      </c>
      <c r="D1607">
        <v>81420</v>
      </c>
      <c r="E1607">
        <v>90390</v>
      </c>
      <c r="F1607">
        <v>97634.999999999985</v>
      </c>
      <c r="G1607">
        <v>104879.99999999999</v>
      </c>
      <c r="H1607">
        <v>112124.99999999999</v>
      </c>
      <c r="I1607">
        <v>119369.99999999999</v>
      </c>
    </row>
    <row r="1608" spans="1:11" x14ac:dyDescent="0.3">
      <c r="A1608" s="108" t="s">
        <v>773</v>
      </c>
      <c r="B1608">
        <v>67505</v>
      </c>
      <c r="C1608">
        <v>77165</v>
      </c>
      <c r="D1608">
        <v>86825</v>
      </c>
      <c r="E1608">
        <v>96369.999999999985</v>
      </c>
      <c r="F1608">
        <v>104189.99999999999</v>
      </c>
      <c r="G1608">
        <v>111894.99999999999</v>
      </c>
      <c r="H1608">
        <v>119599.99999999999</v>
      </c>
      <c r="I1608">
        <v>127304.99999999999</v>
      </c>
    </row>
    <row r="1609" spans="1:11" x14ac:dyDescent="0.3">
      <c r="A1609" s="108" t="s">
        <v>1760</v>
      </c>
      <c r="B1609">
        <v>65895</v>
      </c>
      <c r="C1609">
        <v>75325</v>
      </c>
      <c r="D1609">
        <v>84755</v>
      </c>
      <c r="E1609">
        <v>94070</v>
      </c>
      <c r="F1609">
        <v>101659.99999999999</v>
      </c>
      <c r="G1609">
        <v>109134.99999999999</v>
      </c>
      <c r="H1609">
        <v>116724.99999999999</v>
      </c>
      <c r="I1609">
        <v>124199.99999999999</v>
      </c>
      <c r="K1609" s="106" t="s">
        <v>1847</v>
      </c>
    </row>
    <row r="1610" spans="1:11" x14ac:dyDescent="0.3">
      <c r="A1610" s="108" t="s">
        <v>19</v>
      </c>
      <c r="B1610">
        <v>65895</v>
      </c>
      <c r="C1610">
        <v>75325</v>
      </c>
      <c r="D1610">
        <v>84755</v>
      </c>
      <c r="E1610">
        <v>94070</v>
      </c>
      <c r="F1610">
        <v>101659.99999999999</v>
      </c>
      <c r="G1610">
        <v>109134.99999999999</v>
      </c>
      <c r="H1610">
        <v>116724.99999999999</v>
      </c>
      <c r="I1610">
        <v>124199.99999999999</v>
      </c>
    </row>
    <row r="1611" spans="1:11" x14ac:dyDescent="0.3">
      <c r="A1611" s="108" t="s">
        <v>27</v>
      </c>
      <c r="B1611">
        <v>69690</v>
      </c>
      <c r="C1611">
        <v>79580</v>
      </c>
      <c r="D1611">
        <v>89585</v>
      </c>
      <c r="E1611">
        <v>99474.999999999985</v>
      </c>
      <c r="F1611">
        <v>107524.99999999999</v>
      </c>
      <c r="G1611">
        <v>115459.99999999999</v>
      </c>
      <c r="H1611">
        <v>123394.99999999999</v>
      </c>
      <c r="I1611">
        <v>131330</v>
      </c>
    </row>
    <row r="1612" spans="1:11" x14ac:dyDescent="0.3">
      <c r="A1612" s="108" t="s">
        <v>1761</v>
      </c>
      <c r="B1612">
        <v>81765</v>
      </c>
      <c r="C1612">
        <v>93380</v>
      </c>
      <c r="D1612">
        <v>105109.99999999999</v>
      </c>
      <c r="E1612">
        <v>116724.99999999999</v>
      </c>
      <c r="F1612">
        <v>126154.99999999999</v>
      </c>
      <c r="G1612">
        <v>135470</v>
      </c>
      <c r="H1612">
        <v>144785</v>
      </c>
      <c r="I1612">
        <v>154100</v>
      </c>
    </row>
    <row r="1613" spans="1:11" x14ac:dyDescent="0.3">
      <c r="A1613" s="108" t="s">
        <v>1762</v>
      </c>
      <c r="B1613">
        <v>65895</v>
      </c>
      <c r="C1613">
        <v>75325</v>
      </c>
      <c r="D1613">
        <v>84755</v>
      </c>
      <c r="E1613">
        <v>94070</v>
      </c>
      <c r="F1613">
        <v>101659.99999999999</v>
      </c>
      <c r="G1613">
        <v>109134.99999999999</v>
      </c>
      <c r="H1613">
        <v>116724.99999999999</v>
      </c>
      <c r="I1613">
        <v>124199.99999999999</v>
      </c>
    </row>
    <row r="1614" spans="1:11" x14ac:dyDescent="0.3">
      <c r="A1614" s="108" t="s">
        <v>1763</v>
      </c>
      <c r="B1614">
        <v>86825</v>
      </c>
      <c r="C1614">
        <v>99244.999999999985</v>
      </c>
      <c r="D1614">
        <v>111664.99999999999</v>
      </c>
      <c r="E1614">
        <v>123969.99999999999</v>
      </c>
      <c r="F1614">
        <v>133975</v>
      </c>
      <c r="G1614">
        <v>143865</v>
      </c>
      <c r="H1614">
        <v>153755</v>
      </c>
      <c r="I1614">
        <v>163645</v>
      </c>
    </row>
    <row r="1615" spans="1:11" x14ac:dyDescent="0.3">
      <c r="A1615" s="108" t="s">
        <v>401</v>
      </c>
      <c r="B1615">
        <v>74520</v>
      </c>
      <c r="C1615">
        <v>85100</v>
      </c>
      <c r="D1615">
        <v>95794.999999999985</v>
      </c>
      <c r="E1615">
        <v>106374.99999999999</v>
      </c>
      <c r="F1615">
        <v>114884.99999999999</v>
      </c>
      <c r="G1615">
        <v>123394.99999999999</v>
      </c>
      <c r="H1615">
        <v>131905</v>
      </c>
      <c r="I1615">
        <v>140415</v>
      </c>
    </row>
    <row r="1616" spans="1:11" x14ac:dyDescent="0.3">
      <c r="A1616" s="108" t="s">
        <v>1764</v>
      </c>
      <c r="B1616">
        <v>90505</v>
      </c>
      <c r="C1616">
        <v>103384.99999999999</v>
      </c>
      <c r="D1616">
        <v>116264.99999999999</v>
      </c>
      <c r="E1616">
        <v>129144.99999999999</v>
      </c>
      <c r="F1616">
        <v>139495</v>
      </c>
      <c r="G1616">
        <v>149845</v>
      </c>
      <c r="H1616">
        <v>160195</v>
      </c>
      <c r="I1616">
        <v>170545</v>
      </c>
    </row>
    <row r="1617" spans="1:11" x14ac:dyDescent="0.3">
      <c r="A1617" s="108" t="s">
        <v>303</v>
      </c>
      <c r="B1617">
        <v>65895</v>
      </c>
      <c r="C1617">
        <v>75325</v>
      </c>
      <c r="D1617">
        <v>84755</v>
      </c>
      <c r="E1617">
        <v>94070</v>
      </c>
      <c r="F1617">
        <v>101659.99999999999</v>
      </c>
      <c r="G1617">
        <v>109134.99999999999</v>
      </c>
      <c r="H1617">
        <v>116724.99999999999</v>
      </c>
      <c r="I1617">
        <v>124199.99999999999</v>
      </c>
    </row>
    <row r="1618" spans="1:11" x14ac:dyDescent="0.3">
      <c r="A1618" s="108" t="s">
        <v>304</v>
      </c>
      <c r="B1618">
        <v>65895</v>
      </c>
      <c r="C1618">
        <v>75325</v>
      </c>
      <c r="D1618">
        <v>84755</v>
      </c>
      <c r="E1618">
        <v>94070</v>
      </c>
      <c r="F1618">
        <v>101659.99999999999</v>
      </c>
      <c r="G1618">
        <v>109134.99999999999</v>
      </c>
      <c r="H1618">
        <v>116724.99999999999</v>
      </c>
      <c r="I1618">
        <v>124199.99999999999</v>
      </c>
    </row>
    <row r="1619" spans="1:11" x14ac:dyDescent="0.3">
      <c r="A1619" s="108" t="s">
        <v>1101</v>
      </c>
      <c r="B1619">
        <v>65895</v>
      </c>
      <c r="C1619">
        <v>75325</v>
      </c>
      <c r="D1619">
        <v>84755</v>
      </c>
      <c r="E1619">
        <v>94070</v>
      </c>
      <c r="F1619">
        <v>101659.99999999999</v>
      </c>
      <c r="G1619">
        <v>109134.99999999999</v>
      </c>
      <c r="H1619">
        <v>116724.99999999999</v>
      </c>
      <c r="I1619">
        <v>124199.99999999999</v>
      </c>
    </row>
    <row r="1620" spans="1:11" x14ac:dyDescent="0.3">
      <c r="A1620" s="108" t="s">
        <v>1765</v>
      </c>
      <c r="B1620">
        <v>65895</v>
      </c>
      <c r="C1620">
        <v>75325</v>
      </c>
      <c r="D1620">
        <v>84755</v>
      </c>
      <c r="E1620">
        <v>94070</v>
      </c>
      <c r="F1620">
        <v>101659.99999999999</v>
      </c>
      <c r="G1620">
        <v>109134.99999999999</v>
      </c>
      <c r="H1620">
        <v>116724.99999999999</v>
      </c>
      <c r="I1620">
        <v>124199.99999999999</v>
      </c>
    </row>
    <row r="1621" spans="1:11" x14ac:dyDescent="0.3">
      <c r="A1621" s="108" t="s">
        <v>1766</v>
      </c>
      <c r="B1621">
        <v>65895</v>
      </c>
      <c r="C1621">
        <v>75325</v>
      </c>
      <c r="D1621">
        <v>84755</v>
      </c>
      <c r="E1621">
        <v>94070</v>
      </c>
      <c r="F1621">
        <v>101659.99999999999</v>
      </c>
      <c r="G1621">
        <v>109134.99999999999</v>
      </c>
      <c r="H1621">
        <v>116724.99999999999</v>
      </c>
      <c r="I1621">
        <v>124199.99999999999</v>
      </c>
    </row>
    <row r="1622" spans="1:11" x14ac:dyDescent="0.3">
      <c r="A1622" s="108" t="s">
        <v>1767</v>
      </c>
      <c r="B1622">
        <v>75210</v>
      </c>
      <c r="C1622">
        <v>86020</v>
      </c>
      <c r="D1622">
        <v>96714.999999999985</v>
      </c>
      <c r="E1622">
        <v>107409.99999999999</v>
      </c>
      <c r="F1622">
        <v>116034.99999999999</v>
      </c>
      <c r="G1622">
        <v>124659.99999999999</v>
      </c>
      <c r="H1622">
        <v>133285</v>
      </c>
      <c r="I1622">
        <v>141795</v>
      </c>
    </row>
    <row r="1623" spans="1:11" x14ac:dyDescent="0.3">
      <c r="A1623" s="108" t="s">
        <v>1768</v>
      </c>
      <c r="B1623">
        <v>75210</v>
      </c>
      <c r="C1623">
        <v>86020</v>
      </c>
      <c r="D1623">
        <v>96714.999999999985</v>
      </c>
      <c r="E1623">
        <v>107409.99999999999</v>
      </c>
      <c r="F1623">
        <v>116034.99999999999</v>
      </c>
      <c r="G1623">
        <v>124659.99999999999</v>
      </c>
      <c r="H1623">
        <v>133285</v>
      </c>
      <c r="I1623">
        <v>141795</v>
      </c>
    </row>
    <row r="1624" spans="1:11" x14ac:dyDescent="0.3">
      <c r="A1624" s="108" t="s">
        <v>1769</v>
      </c>
      <c r="B1624">
        <v>65895</v>
      </c>
      <c r="C1624">
        <v>75325</v>
      </c>
      <c r="D1624">
        <v>84755</v>
      </c>
      <c r="E1624">
        <v>94070</v>
      </c>
      <c r="F1624">
        <v>101659.99999999999</v>
      </c>
      <c r="G1624">
        <v>109134.99999999999</v>
      </c>
      <c r="H1624">
        <v>116724.99999999999</v>
      </c>
      <c r="I1624">
        <v>124199.99999999999</v>
      </c>
    </row>
    <row r="1625" spans="1:11" x14ac:dyDescent="0.3">
      <c r="A1625" s="108" t="s">
        <v>1770</v>
      </c>
      <c r="B1625">
        <v>65895</v>
      </c>
      <c r="C1625">
        <v>75325</v>
      </c>
      <c r="D1625">
        <v>84755</v>
      </c>
      <c r="E1625">
        <v>94070</v>
      </c>
      <c r="F1625">
        <v>101659.99999999999</v>
      </c>
      <c r="G1625">
        <v>109134.99999999999</v>
      </c>
      <c r="H1625">
        <v>116724.99999999999</v>
      </c>
      <c r="I1625">
        <v>124199.99999999999</v>
      </c>
    </row>
    <row r="1626" spans="1:11" x14ac:dyDescent="0.3">
      <c r="A1626" s="108" t="s">
        <v>1771</v>
      </c>
      <c r="B1626">
        <v>67850</v>
      </c>
      <c r="C1626">
        <v>77510</v>
      </c>
      <c r="D1626">
        <v>87170</v>
      </c>
      <c r="E1626">
        <v>96829.999999999985</v>
      </c>
      <c r="F1626">
        <v>104649.99999999999</v>
      </c>
      <c r="G1626">
        <v>112354.99999999999</v>
      </c>
      <c r="H1626">
        <v>120174.99999999999</v>
      </c>
      <c r="I1626">
        <v>127879.99999999999</v>
      </c>
      <c r="K1626" s="106" t="s">
        <v>1848</v>
      </c>
    </row>
    <row r="1627" spans="1:11" x14ac:dyDescent="0.3">
      <c r="A1627" s="108" t="s">
        <v>1772</v>
      </c>
      <c r="B1627">
        <v>98554.999999999985</v>
      </c>
      <c r="C1627">
        <v>112699.99999999999</v>
      </c>
      <c r="D1627">
        <v>126729.99999999999</v>
      </c>
      <c r="E1627">
        <v>140760</v>
      </c>
      <c r="F1627">
        <v>152030</v>
      </c>
      <c r="G1627">
        <v>163300</v>
      </c>
      <c r="H1627">
        <v>174570</v>
      </c>
      <c r="I1627">
        <v>185840</v>
      </c>
    </row>
    <row r="1628" spans="1:11" x14ac:dyDescent="0.3">
      <c r="A1628" s="108" t="s">
        <v>1773</v>
      </c>
      <c r="B1628">
        <v>84870</v>
      </c>
      <c r="C1628">
        <v>97059.999999999985</v>
      </c>
      <c r="D1628">
        <v>109134.99999999999</v>
      </c>
      <c r="E1628">
        <v>121209.99999999999</v>
      </c>
      <c r="F1628">
        <v>130984.99999999999</v>
      </c>
      <c r="G1628">
        <v>140645</v>
      </c>
      <c r="H1628">
        <v>150305</v>
      </c>
      <c r="I1628">
        <v>160080</v>
      </c>
    </row>
    <row r="1629" spans="1:11" x14ac:dyDescent="0.3">
      <c r="A1629" s="108" t="s">
        <v>881</v>
      </c>
      <c r="B1629">
        <v>84870</v>
      </c>
      <c r="C1629">
        <v>97059.999999999985</v>
      </c>
      <c r="D1629">
        <v>109134.99999999999</v>
      </c>
      <c r="E1629">
        <v>121209.99999999999</v>
      </c>
      <c r="F1629">
        <v>130984.99999999999</v>
      </c>
      <c r="G1629">
        <v>140645</v>
      </c>
      <c r="H1629">
        <v>150305</v>
      </c>
      <c r="I1629">
        <v>160080</v>
      </c>
    </row>
    <row r="1630" spans="1:11" x14ac:dyDescent="0.3">
      <c r="A1630" s="108" t="s">
        <v>1774</v>
      </c>
      <c r="B1630">
        <v>76475</v>
      </c>
      <c r="C1630">
        <v>87400</v>
      </c>
      <c r="D1630">
        <v>98324.999999999985</v>
      </c>
      <c r="E1630">
        <v>109134.99999999999</v>
      </c>
      <c r="F1630">
        <v>117874.99999999999</v>
      </c>
      <c r="G1630">
        <v>126614.99999999999</v>
      </c>
      <c r="H1630">
        <v>135355</v>
      </c>
      <c r="I1630">
        <v>144095</v>
      </c>
    </row>
    <row r="1631" spans="1:11" x14ac:dyDescent="0.3">
      <c r="A1631" s="108" t="s">
        <v>25</v>
      </c>
      <c r="B1631">
        <v>64744.999999999993</v>
      </c>
      <c r="C1631">
        <v>73945</v>
      </c>
      <c r="D1631">
        <v>83145</v>
      </c>
      <c r="E1631">
        <v>92345</v>
      </c>
      <c r="F1631">
        <v>99819.999999999985</v>
      </c>
      <c r="G1631">
        <v>107179.99999999999</v>
      </c>
      <c r="H1631">
        <v>114539.99999999999</v>
      </c>
      <c r="I1631">
        <v>121899.99999999999</v>
      </c>
    </row>
    <row r="1632" spans="1:11" x14ac:dyDescent="0.3">
      <c r="A1632" s="108" t="s">
        <v>724</v>
      </c>
      <c r="B1632">
        <v>92575</v>
      </c>
      <c r="C1632">
        <v>105799.99999999999</v>
      </c>
      <c r="D1632">
        <v>119024.99999999999</v>
      </c>
      <c r="E1632">
        <v>132250</v>
      </c>
      <c r="F1632">
        <v>142830</v>
      </c>
      <c r="G1632">
        <v>153410</v>
      </c>
      <c r="H1632">
        <v>163990</v>
      </c>
      <c r="I1632">
        <v>174570</v>
      </c>
    </row>
    <row r="1633" spans="1:11" x14ac:dyDescent="0.3">
      <c r="A1633" s="108" t="s">
        <v>729</v>
      </c>
      <c r="B1633">
        <v>84870</v>
      </c>
      <c r="C1633">
        <v>97059.999999999985</v>
      </c>
      <c r="D1633">
        <v>109134.99999999999</v>
      </c>
      <c r="E1633">
        <v>121209.99999999999</v>
      </c>
      <c r="F1633">
        <v>130984.99999999999</v>
      </c>
      <c r="G1633">
        <v>140645</v>
      </c>
      <c r="H1633">
        <v>150305</v>
      </c>
      <c r="I1633">
        <v>160080</v>
      </c>
    </row>
    <row r="1634" spans="1:11" x14ac:dyDescent="0.3">
      <c r="A1634" s="108" t="s">
        <v>1775</v>
      </c>
      <c r="B1634">
        <v>92575</v>
      </c>
      <c r="C1634">
        <v>105799.99999999999</v>
      </c>
      <c r="D1634">
        <v>119024.99999999999</v>
      </c>
      <c r="E1634">
        <v>132135</v>
      </c>
      <c r="F1634">
        <v>142715</v>
      </c>
      <c r="G1634">
        <v>153295</v>
      </c>
      <c r="H1634">
        <v>163875</v>
      </c>
      <c r="I1634">
        <v>174455</v>
      </c>
    </row>
    <row r="1635" spans="1:11" x14ac:dyDescent="0.3">
      <c r="A1635" s="108" t="s">
        <v>1776</v>
      </c>
      <c r="B1635">
        <v>109249.99999999999</v>
      </c>
      <c r="C1635">
        <v>124774.99999999999</v>
      </c>
      <c r="D1635">
        <v>140415</v>
      </c>
      <c r="E1635">
        <v>155940</v>
      </c>
      <c r="F1635">
        <v>168475</v>
      </c>
      <c r="G1635">
        <v>180895</v>
      </c>
      <c r="H1635">
        <v>193429.99999999997</v>
      </c>
      <c r="I1635">
        <v>205849.99999999997</v>
      </c>
    </row>
    <row r="1636" spans="1:11" x14ac:dyDescent="0.3">
      <c r="A1636" s="108" t="s">
        <v>69</v>
      </c>
      <c r="B1636">
        <v>96024.999999999985</v>
      </c>
      <c r="C1636">
        <v>109709.99999999999</v>
      </c>
      <c r="D1636">
        <v>123394.99999999999</v>
      </c>
      <c r="E1636">
        <v>137080</v>
      </c>
      <c r="F1636">
        <v>148120</v>
      </c>
      <c r="G1636">
        <v>159045</v>
      </c>
      <c r="H1636">
        <v>170085</v>
      </c>
      <c r="I1636">
        <v>181010</v>
      </c>
    </row>
    <row r="1637" spans="1:11" x14ac:dyDescent="0.3">
      <c r="A1637" s="108" t="s">
        <v>747</v>
      </c>
      <c r="B1637">
        <v>109249.99999999999</v>
      </c>
      <c r="C1637">
        <v>124774.99999999999</v>
      </c>
      <c r="D1637">
        <v>140415</v>
      </c>
      <c r="E1637">
        <v>155940</v>
      </c>
      <c r="F1637">
        <v>168475</v>
      </c>
      <c r="G1637">
        <v>180895</v>
      </c>
      <c r="H1637">
        <v>193429.99999999997</v>
      </c>
      <c r="I1637">
        <v>205849.99999999997</v>
      </c>
    </row>
    <row r="1638" spans="1:11" x14ac:dyDescent="0.3">
      <c r="A1638" s="108" t="s">
        <v>1777</v>
      </c>
      <c r="B1638">
        <v>98094.999999999985</v>
      </c>
      <c r="C1638">
        <v>112124.99999999999</v>
      </c>
      <c r="D1638">
        <v>126154.99999999999</v>
      </c>
      <c r="E1638">
        <v>140070</v>
      </c>
      <c r="F1638">
        <v>151340</v>
      </c>
      <c r="G1638">
        <v>162495</v>
      </c>
      <c r="H1638">
        <v>173765</v>
      </c>
      <c r="I1638">
        <v>184920</v>
      </c>
    </row>
    <row r="1639" spans="1:11" x14ac:dyDescent="0.3">
      <c r="A1639" s="108" t="s">
        <v>604</v>
      </c>
      <c r="B1639">
        <v>92575</v>
      </c>
      <c r="C1639">
        <v>105799.99999999999</v>
      </c>
      <c r="D1639">
        <v>119024.99999999999</v>
      </c>
      <c r="E1639">
        <v>132250</v>
      </c>
      <c r="F1639">
        <v>142830</v>
      </c>
      <c r="G1639">
        <v>153410</v>
      </c>
      <c r="H1639">
        <v>163990</v>
      </c>
      <c r="I1639">
        <v>174570</v>
      </c>
    </row>
    <row r="1640" spans="1:11" x14ac:dyDescent="0.3">
      <c r="A1640" s="108" t="s">
        <v>1778</v>
      </c>
      <c r="B1640">
        <v>98094.999999999985</v>
      </c>
      <c r="C1640">
        <v>112124.99999999999</v>
      </c>
      <c r="D1640">
        <v>126154.99999999999</v>
      </c>
      <c r="E1640">
        <v>140070</v>
      </c>
      <c r="F1640">
        <v>151340</v>
      </c>
      <c r="G1640">
        <v>162495</v>
      </c>
      <c r="H1640">
        <v>173765</v>
      </c>
      <c r="I1640">
        <v>184920</v>
      </c>
    </row>
    <row r="1641" spans="1:11" x14ac:dyDescent="0.3">
      <c r="A1641" s="108" t="s">
        <v>1779</v>
      </c>
      <c r="B1641">
        <v>98554.999999999985</v>
      </c>
      <c r="C1641">
        <v>112699.99999999999</v>
      </c>
      <c r="D1641">
        <v>126729.99999999999</v>
      </c>
      <c r="E1641">
        <v>140760</v>
      </c>
      <c r="F1641">
        <v>152030</v>
      </c>
      <c r="G1641">
        <v>163300</v>
      </c>
      <c r="H1641">
        <v>174570</v>
      </c>
      <c r="I1641">
        <v>185840</v>
      </c>
    </row>
    <row r="1642" spans="1:11" x14ac:dyDescent="0.3">
      <c r="A1642" s="108" t="s">
        <v>1780</v>
      </c>
      <c r="B1642">
        <v>84870</v>
      </c>
      <c r="C1642">
        <v>97059.999999999985</v>
      </c>
      <c r="D1642">
        <v>109134.99999999999</v>
      </c>
      <c r="E1642">
        <v>121209.99999999999</v>
      </c>
      <c r="F1642">
        <v>130984.99999999999</v>
      </c>
      <c r="G1642">
        <v>140645</v>
      </c>
      <c r="H1642">
        <v>150305</v>
      </c>
      <c r="I1642">
        <v>160080</v>
      </c>
    </row>
    <row r="1643" spans="1:11" x14ac:dyDescent="0.3">
      <c r="A1643" s="108" t="s">
        <v>462</v>
      </c>
      <c r="B1643">
        <v>109249.99999999999</v>
      </c>
      <c r="C1643">
        <v>124774.99999999999</v>
      </c>
      <c r="D1643">
        <v>140415</v>
      </c>
      <c r="E1643">
        <v>155940</v>
      </c>
      <c r="F1643">
        <v>168475</v>
      </c>
      <c r="G1643">
        <v>180895</v>
      </c>
      <c r="H1643">
        <v>193429.99999999997</v>
      </c>
      <c r="I1643">
        <v>205849.99999999997</v>
      </c>
    </row>
    <row r="1644" spans="1:11" x14ac:dyDescent="0.3">
      <c r="A1644" s="108" t="s">
        <v>770</v>
      </c>
      <c r="B1644">
        <v>92575</v>
      </c>
      <c r="C1644">
        <v>105799.99999999999</v>
      </c>
      <c r="D1644">
        <v>119024.99999999999</v>
      </c>
      <c r="E1644">
        <v>132250</v>
      </c>
      <c r="F1644">
        <v>142830</v>
      </c>
      <c r="G1644">
        <v>153410</v>
      </c>
      <c r="H1644">
        <v>163990</v>
      </c>
      <c r="I1644">
        <v>174570</v>
      </c>
    </row>
    <row r="1645" spans="1:11" x14ac:dyDescent="0.3">
      <c r="A1645" s="108" t="s">
        <v>94</v>
      </c>
      <c r="B1645">
        <v>92575</v>
      </c>
      <c r="C1645">
        <v>105799.99999999999</v>
      </c>
      <c r="D1645">
        <v>119024.99999999999</v>
      </c>
      <c r="E1645">
        <v>132250</v>
      </c>
      <c r="F1645">
        <v>142830</v>
      </c>
      <c r="G1645">
        <v>153410</v>
      </c>
      <c r="H1645">
        <v>163990</v>
      </c>
      <c r="I1645">
        <v>174570</v>
      </c>
    </row>
    <row r="1646" spans="1:11" x14ac:dyDescent="0.3">
      <c r="A1646" s="108" t="s">
        <v>97</v>
      </c>
      <c r="B1646">
        <v>92920</v>
      </c>
      <c r="C1646">
        <v>106259.99999999999</v>
      </c>
      <c r="D1646">
        <v>119484.99999999999</v>
      </c>
      <c r="E1646">
        <v>132710</v>
      </c>
      <c r="F1646">
        <v>143405</v>
      </c>
      <c r="G1646">
        <v>153985</v>
      </c>
      <c r="H1646">
        <v>164565</v>
      </c>
      <c r="I1646">
        <v>175260</v>
      </c>
    </row>
    <row r="1647" spans="1:11" x14ac:dyDescent="0.3">
      <c r="A1647" s="108" t="s">
        <v>1781</v>
      </c>
      <c r="B1647">
        <v>60834.999999999993</v>
      </c>
      <c r="C1647">
        <v>69460</v>
      </c>
      <c r="D1647">
        <v>78200</v>
      </c>
      <c r="E1647">
        <v>86825</v>
      </c>
      <c r="F1647">
        <v>93840</v>
      </c>
      <c r="G1647">
        <v>100739.99999999999</v>
      </c>
      <c r="H1647">
        <v>107754.99999999999</v>
      </c>
      <c r="I1647">
        <v>114654.99999999999</v>
      </c>
      <c r="K1647" s="106" t="s">
        <v>1849</v>
      </c>
    </row>
    <row r="1648" spans="1:11" x14ac:dyDescent="0.3">
      <c r="A1648" s="108" t="s">
        <v>1782</v>
      </c>
      <c r="B1648">
        <v>49104.999999999993</v>
      </c>
      <c r="C1648">
        <v>56119.999999999993</v>
      </c>
      <c r="D1648">
        <v>63134.999999999993</v>
      </c>
      <c r="E1648">
        <v>70150</v>
      </c>
      <c r="F1648">
        <v>75785</v>
      </c>
      <c r="G1648">
        <v>81420</v>
      </c>
      <c r="H1648">
        <v>87055</v>
      </c>
      <c r="I1648">
        <v>92690</v>
      </c>
    </row>
    <row r="1649" spans="1:9" x14ac:dyDescent="0.3">
      <c r="A1649" s="108" t="s">
        <v>1783</v>
      </c>
      <c r="B1649">
        <v>49104.999999999993</v>
      </c>
      <c r="C1649">
        <v>56119.999999999993</v>
      </c>
      <c r="D1649">
        <v>63134.999999999993</v>
      </c>
      <c r="E1649">
        <v>70150</v>
      </c>
      <c r="F1649">
        <v>75785</v>
      </c>
      <c r="G1649">
        <v>81420</v>
      </c>
      <c r="H1649">
        <v>87055</v>
      </c>
      <c r="I1649">
        <v>92690</v>
      </c>
    </row>
    <row r="1650" spans="1:9" x14ac:dyDescent="0.3">
      <c r="A1650" s="108" t="s">
        <v>1784</v>
      </c>
      <c r="B1650">
        <v>49104.999999999993</v>
      </c>
      <c r="C1650">
        <v>56119.999999999993</v>
      </c>
      <c r="D1650">
        <v>63134.999999999993</v>
      </c>
      <c r="E1650">
        <v>70150</v>
      </c>
      <c r="F1650">
        <v>75785</v>
      </c>
      <c r="G1650">
        <v>81420</v>
      </c>
      <c r="H1650">
        <v>87055</v>
      </c>
      <c r="I1650">
        <v>92690</v>
      </c>
    </row>
    <row r="1651" spans="1:9" x14ac:dyDescent="0.3">
      <c r="A1651" s="108" t="s">
        <v>1731</v>
      </c>
      <c r="B1651">
        <v>49104.999999999993</v>
      </c>
      <c r="C1651">
        <v>56119.999999999993</v>
      </c>
      <c r="D1651">
        <v>63134.999999999993</v>
      </c>
      <c r="E1651">
        <v>70150</v>
      </c>
      <c r="F1651">
        <v>75785</v>
      </c>
      <c r="G1651">
        <v>81420</v>
      </c>
      <c r="H1651">
        <v>87055</v>
      </c>
      <c r="I1651">
        <v>92690</v>
      </c>
    </row>
    <row r="1652" spans="1:9" x14ac:dyDescent="0.3">
      <c r="A1652" s="108" t="s">
        <v>1592</v>
      </c>
      <c r="B1652">
        <v>49104.999999999993</v>
      </c>
      <c r="C1652">
        <v>56119.999999999993</v>
      </c>
      <c r="D1652">
        <v>63134.999999999993</v>
      </c>
      <c r="E1652">
        <v>70150</v>
      </c>
      <c r="F1652">
        <v>75785</v>
      </c>
      <c r="G1652">
        <v>81420</v>
      </c>
      <c r="H1652">
        <v>87055</v>
      </c>
      <c r="I1652">
        <v>92690</v>
      </c>
    </row>
    <row r="1653" spans="1:9" x14ac:dyDescent="0.3">
      <c r="A1653" s="108" t="s">
        <v>1785</v>
      </c>
      <c r="B1653">
        <v>51864.999999999993</v>
      </c>
      <c r="C1653">
        <v>59339.999999999993</v>
      </c>
      <c r="D1653">
        <v>66700</v>
      </c>
      <c r="E1653">
        <v>74060</v>
      </c>
      <c r="F1653">
        <v>80040</v>
      </c>
      <c r="G1653">
        <v>86020</v>
      </c>
      <c r="H1653">
        <v>91885</v>
      </c>
      <c r="I1653">
        <v>97864.999999999985</v>
      </c>
    </row>
    <row r="1654" spans="1:9" x14ac:dyDescent="0.3">
      <c r="A1654" s="108" t="s">
        <v>1786</v>
      </c>
      <c r="B1654">
        <v>49104.999999999993</v>
      </c>
      <c r="C1654">
        <v>56119.999999999993</v>
      </c>
      <c r="D1654">
        <v>63134.999999999993</v>
      </c>
      <c r="E1654">
        <v>70150</v>
      </c>
      <c r="F1654">
        <v>75785</v>
      </c>
      <c r="G1654">
        <v>81420</v>
      </c>
      <c r="H1654">
        <v>87055</v>
      </c>
      <c r="I1654">
        <v>92690</v>
      </c>
    </row>
    <row r="1655" spans="1:9" x14ac:dyDescent="0.3">
      <c r="A1655" s="108" t="s">
        <v>1530</v>
      </c>
      <c r="B1655">
        <v>65665</v>
      </c>
      <c r="C1655">
        <v>74980</v>
      </c>
      <c r="D1655">
        <v>84410</v>
      </c>
      <c r="E1655">
        <v>93725</v>
      </c>
      <c r="F1655">
        <v>101314.99999999999</v>
      </c>
      <c r="G1655">
        <v>108789.99999999999</v>
      </c>
      <c r="H1655">
        <v>116264.99999999999</v>
      </c>
      <c r="I1655">
        <v>123739.99999999999</v>
      </c>
    </row>
    <row r="1656" spans="1:9" x14ac:dyDescent="0.3">
      <c r="A1656" s="108" t="s">
        <v>118</v>
      </c>
      <c r="B1656">
        <v>49679.999999999993</v>
      </c>
      <c r="C1656">
        <v>56694.999999999993</v>
      </c>
      <c r="D1656">
        <v>63824.999999999993</v>
      </c>
      <c r="E1656">
        <v>70840</v>
      </c>
      <c r="F1656">
        <v>76590</v>
      </c>
      <c r="G1656">
        <v>82225</v>
      </c>
      <c r="H1656">
        <v>87860</v>
      </c>
      <c r="I1656">
        <v>93610</v>
      </c>
    </row>
    <row r="1657" spans="1:9" x14ac:dyDescent="0.3">
      <c r="A1657" s="108" t="s">
        <v>548</v>
      </c>
      <c r="B1657">
        <v>49104.999999999993</v>
      </c>
      <c r="C1657">
        <v>56119.999999999993</v>
      </c>
      <c r="D1657">
        <v>63134.999999999993</v>
      </c>
      <c r="E1657">
        <v>70150</v>
      </c>
      <c r="F1657">
        <v>75785</v>
      </c>
      <c r="G1657">
        <v>81420</v>
      </c>
      <c r="H1657">
        <v>87055</v>
      </c>
      <c r="I1657">
        <v>92690</v>
      </c>
    </row>
    <row r="1658" spans="1:9" x14ac:dyDescent="0.3">
      <c r="A1658" s="108" t="s">
        <v>1676</v>
      </c>
      <c r="B1658">
        <v>49104.999999999993</v>
      </c>
      <c r="C1658">
        <v>56119.999999999993</v>
      </c>
      <c r="D1658">
        <v>63134.999999999993</v>
      </c>
      <c r="E1658">
        <v>70150</v>
      </c>
      <c r="F1658">
        <v>75785</v>
      </c>
      <c r="G1658">
        <v>81420</v>
      </c>
      <c r="H1658">
        <v>87055</v>
      </c>
      <c r="I1658">
        <v>92690</v>
      </c>
    </row>
    <row r="1659" spans="1:9" x14ac:dyDescent="0.3">
      <c r="A1659" s="108" t="s">
        <v>558</v>
      </c>
      <c r="B1659">
        <v>49104.999999999993</v>
      </c>
      <c r="C1659">
        <v>56119.999999999993</v>
      </c>
      <c r="D1659">
        <v>63134.999999999993</v>
      </c>
      <c r="E1659">
        <v>70150</v>
      </c>
      <c r="F1659">
        <v>75785</v>
      </c>
      <c r="G1659">
        <v>81420</v>
      </c>
      <c r="H1659">
        <v>87055</v>
      </c>
      <c r="I1659">
        <v>92690</v>
      </c>
    </row>
    <row r="1660" spans="1:9" x14ac:dyDescent="0.3">
      <c r="A1660" s="108" t="s">
        <v>1787</v>
      </c>
      <c r="B1660">
        <v>55544.999999999993</v>
      </c>
      <c r="C1660">
        <v>63479.999999999993</v>
      </c>
      <c r="D1660">
        <v>71415</v>
      </c>
      <c r="E1660">
        <v>79235</v>
      </c>
      <c r="F1660">
        <v>85675</v>
      </c>
      <c r="G1660">
        <v>92000</v>
      </c>
      <c r="H1660">
        <v>98324.999999999985</v>
      </c>
      <c r="I1660">
        <v>104649.99999999999</v>
      </c>
    </row>
    <row r="1661" spans="1:9" x14ac:dyDescent="0.3">
      <c r="A1661" s="108" t="s">
        <v>303</v>
      </c>
      <c r="B1661">
        <v>53474.999999999993</v>
      </c>
      <c r="C1661">
        <v>61064.999999999993</v>
      </c>
      <c r="D1661">
        <v>68655</v>
      </c>
      <c r="E1661">
        <v>76245</v>
      </c>
      <c r="F1661">
        <v>82455</v>
      </c>
      <c r="G1661">
        <v>88550</v>
      </c>
      <c r="H1661">
        <v>94644.999999999985</v>
      </c>
      <c r="I1661">
        <v>100739.99999999999</v>
      </c>
    </row>
    <row r="1662" spans="1:9" x14ac:dyDescent="0.3">
      <c r="A1662" s="108" t="s">
        <v>1788</v>
      </c>
      <c r="B1662">
        <v>115114.99999999999</v>
      </c>
      <c r="C1662">
        <v>131560</v>
      </c>
      <c r="D1662">
        <v>148005</v>
      </c>
      <c r="E1662">
        <v>164335</v>
      </c>
      <c r="F1662">
        <v>177560</v>
      </c>
      <c r="G1662">
        <v>190669.99999999997</v>
      </c>
      <c r="H1662">
        <v>203779.99999999997</v>
      </c>
      <c r="I1662">
        <v>217004.99999999997</v>
      </c>
    </row>
    <row r="1663" spans="1:9" x14ac:dyDescent="0.3">
      <c r="A1663" s="108" t="s">
        <v>1789</v>
      </c>
      <c r="B1663">
        <v>49104.999999999993</v>
      </c>
      <c r="C1663">
        <v>56119.999999999993</v>
      </c>
      <c r="D1663">
        <v>63134.999999999993</v>
      </c>
      <c r="E1663">
        <v>70150</v>
      </c>
      <c r="F1663">
        <v>75785</v>
      </c>
      <c r="G1663">
        <v>81420</v>
      </c>
      <c r="H1663">
        <v>87055</v>
      </c>
      <c r="I1663">
        <v>92690</v>
      </c>
    </row>
    <row r="1664" spans="1:9" x14ac:dyDescent="0.3">
      <c r="A1664" s="108" t="s">
        <v>1790</v>
      </c>
      <c r="B1664">
        <v>49104.999999999993</v>
      </c>
      <c r="C1664">
        <v>56119.999999999993</v>
      </c>
      <c r="D1664">
        <v>63134.999999999993</v>
      </c>
      <c r="E1664">
        <v>70150</v>
      </c>
      <c r="F1664">
        <v>75785</v>
      </c>
      <c r="G1664">
        <v>81420</v>
      </c>
      <c r="H1664">
        <v>87055</v>
      </c>
      <c r="I1664">
        <v>92690</v>
      </c>
    </row>
    <row r="1665" spans="1:11" x14ac:dyDescent="0.3">
      <c r="A1665" s="108" t="s">
        <v>1791</v>
      </c>
      <c r="B1665">
        <v>49104.999999999993</v>
      </c>
      <c r="C1665">
        <v>56119.999999999993</v>
      </c>
      <c r="D1665">
        <v>63134.999999999993</v>
      </c>
      <c r="E1665">
        <v>70150</v>
      </c>
      <c r="F1665">
        <v>75785</v>
      </c>
      <c r="G1665">
        <v>81420</v>
      </c>
      <c r="H1665">
        <v>87055</v>
      </c>
      <c r="I1665">
        <v>92690</v>
      </c>
    </row>
    <row r="1666" spans="1:11" x14ac:dyDescent="0.3">
      <c r="A1666" s="108" t="s">
        <v>1105</v>
      </c>
      <c r="B1666">
        <v>49104.999999999993</v>
      </c>
      <c r="C1666">
        <v>56119.999999999993</v>
      </c>
      <c r="D1666">
        <v>63134.999999999993</v>
      </c>
      <c r="E1666">
        <v>70150</v>
      </c>
      <c r="F1666">
        <v>75785</v>
      </c>
      <c r="G1666">
        <v>81420</v>
      </c>
      <c r="H1666">
        <v>87055</v>
      </c>
      <c r="I1666">
        <v>92690</v>
      </c>
    </row>
    <row r="1667" spans="1:11" x14ac:dyDescent="0.3">
      <c r="A1667" s="108" t="s">
        <v>1792</v>
      </c>
      <c r="B1667">
        <v>49104.999999999993</v>
      </c>
      <c r="C1667">
        <v>56119.999999999993</v>
      </c>
      <c r="D1667">
        <v>63134.999999999993</v>
      </c>
      <c r="E1667">
        <v>70150</v>
      </c>
      <c r="F1667">
        <v>75785</v>
      </c>
      <c r="G1667">
        <v>81420</v>
      </c>
      <c r="H1667">
        <v>87055</v>
      </c>
      <c r="I1667">
        <v>92690</v>
      </c>
    </row>
    <row r="1668" spans="1:11" x14ac:dyDescent="0.3">
      <c r="A1668" s="108" t="s">
        <v>1793</v>
      </c>
      <c r="B1668">
        <v>49104.999999999993</v>
      </c>
      <c r="C1668">
        <v>56119.999999999993</v>
      </c>
      <c r="D1668">
        <v>63134.999999999993</v>
      </c>
      <c r="E1668">
        <v>70150</v>
      </c>
      <c r="F1668">
        <v>75785</v>
      </c>
      <c r="G1668">
        <v>81420</v>
      </c>
      <c r="H1668">
        <v>87055</v>
      </c>
      <c r="I1668">
        <v>92690</v>
      </c>
    </row>
    <row r="1669" spans="1:11" x14ac:dyDescent="0.3">
      <c r="A1669" s="108" t="s">
        <v>1510</v>
      </c>
      <c r="B1669">
        <v>49909.999999999993</v>
      </c>
      <c r="C1669">
        <v>57039.999999999993</v>
      </c>
      <c r="D1669">
        <v>64169.999999999993</v>
      </c>
      <c r="E1669">
        <v>71185</v>
      </c>
      <c r="F1669">
        <v>76935</v>
      </c>
      <c r="G1669">
        <v>82685</v>
      </c>
      <c r="H1669">
        <v>88320</v>
      </c>
      <c r="I1669">
        <v>94070</v>
      </c>
    </row>
    <row r="1670" spans="1:11" x14ac:dyDescent="0.3">
      <c r="A1670" s="108" t="s">
        <v>1794</v>
      </c>
      <c r="B1670">
        <v>60834.999999999993</v>
      </c>
      <c r="C1670">
        <v>69460</v>
      </c>
      <c r="D1670">
        <v>78200</v>
      </c>
      <c r="E1670">
        <v>86825</v>
      </c>
      <c r="F1670">
        <v>93840</v>
      </c>
      <c r="G1670">
        <v>100739.99999999999</v>
      </c>
      <c r="H1670">
        <v>107754.99999999999</v>
      </c>
      <c r="I1670">
        <v>114654.99999999999</v>
      </c>
    </row>
    <row r="1671" spans="1:11" x14ac:dyDescent="0.3">
      <c r="A1671" s="108" t="s">
        <v>690</v>
      </c>
      <c r="B1671">
        <v>51404.999999999993</v>
      </c>
      <c r="C1671">
        <v>58764.999999999993</v>
      </c>
      <c r="D1671">
        <v>66125</v>
      </c>
      <c r="E1671">
        <v>73370</v>
      </c>
      <c r="F1671">
        <v>79350</v>
      </c>
      <c r="G1671">
        <v>85215</v>
      </c>
      <c r="H1671">
        <v>91080</v>
      </c>
      <c r="I1671">
        <v>96944.999999999985</v>
      </c>
    </row>
    <row r="1672" spans="1:11" x14ac:dyDescent="0.3">
      <c r="A1672" s="108" t="s">
        <v>1116</v>
      </c>
      <c r="B1672">
        <v>49104.999999999993</v>
      </c>
      <c r="C1672">
        <v>56119.999999999993</v>
      </c>
      <c r="D1672">
        <v>63134.999999999993</v>
      </c>
      <c r="E1672">
        <v>70150</v>
      </c>
      <c r="F1672">
        <v>75785</v>
      </c>
      <c r="G1672">
        <v>81420</v>
      </c>
      <c r="H1672">
        <v>87055</v>
      </c>
      <c r="I1672">
        <v>92690</v>
      </c>
    </row>
    <row r="1673" spans="1:11" x14ac:dyDescent="0.3">
      <c r="A1673" s="108" t="s">
        <v>1795</v>
      </c>
      <c r="B1673">
        <v>64974.999999999993</v>
      </c>
      <c r="C1673">
        <v>74175</v>
      </c>
      <c r="D1673">
        <v>83490</v>
      </c>
      <c r="E1673">
        <v>92690</v>
      </c>
      <c r="F1673">
        <v>100164.99999999999</v>
      </c>
      <c r="G1673">
        <v>107524.99999999999</v>
      </c>
      <c r="H1673">
        <v>114999.99999999999</v>
      </c>
      <c r="I1673">
        <v>122359.99999999999</v>
      </c>
    </row>
    <row r="1674" spans="1:11" x14ac:dyDescent="0.3">
      <c r="A1674" s="108" t="s">
        <v>433</v>
      </c>
      <c r="B1674">
        <v>49104.999999999993</v>
      </c>
      <c r="C1674">
        <v>56119.999999999993</v>
      </c>
      <c r="D1674">
        <v>63134.999999999993</v>
      </c>
      <c r="E1674">
        <v>70150</v>
      </c>
      <c r="F1674">
        <v>75785</v>
      </c>
      <c r="G1674">
        <v>81420</v>
      </c>
      <c r="H1674">
        <v>87055</v>
      </c>
      <c r="I1674">
        <v>92690</v>
      </c>
    </row>
    <row r="1675" spans="1:11" x14ac:dyDescent="0.3">
      <c r="A1675" s="108" t="s">
        <v>1796</v>
      </c>
      <c r="B1675">
        <v>49104.999999999993</v>
      </c>
      <c r="C1675">
        <v>56119.999999999993</v>
      </c>
      <c r="D1675">
        <v>63134.999999999993</v>
      </c>
      <c r="E1675">
        <v>70150</v>
      </c>
      <c r="F1675">
        <v>75785</v>
      </c>
      <c r="G1675">
        <v>81420</v>
      </c>
      <c r="H1675">
        <v>87055</v>
      </c>
      <c r="I1675">
        <v>92690</v>
      </c>
    </row>
    <row r="1676" spans="1:11" x14ac:dyDescent="0.3">
      <c r="A1676" s="108" t="s">
        <v>1797</v>
      </c>
      <c r="B1676">
        <v>49104.999999999993</v>
      </c>
      <c r="C1676">
        <v>56119.999999999993</v>
      </c>
      <c r="D1676">
        <v>63134.999999999993</v>
      </c>
      <c r="E1676">
        <v>70150</v>
      </c>
      <c r="F1676">
        <v>75785</v>
      </c>
      <c r="G1676">
        <v>81420</v>
      </c>
      <c r="H1676">
        <v>87055</v>
      </c>
      <c r="I1676">
        <v>92690</v>
      </c>
    </row>
    <row r="1677" spans="1:11" x14ac:dyDescent="0.3">
      <c r="A1677" s="108" t="s">
        <v>1798</v>
      </c>
      <c r="B1677">
        <v>60834.999999999993</v>
      </c>
      <c r="C1677">
        <v>69460</v>
      </c>
      <c r="D1677">
        <v>78200</v>
      </c>
      <c r="E1677">
        <v>86825</v>
      </c>
      <c r="F1677">
        <v>93840</v>
      </c>
      <c r="G1677">
        <v>100739.99999999999</v>
      </c>
      <c r="H1677">
        <v>107754.99999999999</v>
      </c>
      <c r="I1677">
        <v>114654.99999999999</v>
      </c>
    </row>
    <row r="1678" spans="1:11" x14ac:dyDescent="0.3">
      <c r="A1678" s="108" t="s">
        <v>94</v>
      </c>
      <c r="B1678">
        <v>49794.999999999993</v>
      </c>
      <c r="C1678">
        <v>56924.999999999993</v>
      </c>
      <c r="D1678">
        <v>64054.999999999993</v>
      </c>
      <c r="E1678">
        <v>71070</v>
      </c>
      <c r="F1678">
        <v>76820</v>
      </c>
      <c r="G1678">
        <v>82455</v>
      </c>
      <c r="H1678">
        <v>88205</v>
      </c>
      <c r="I1678">
        <v>93840</v>
      </c>
    </row>
    <row r="1679" spans="1:11" x14ac:dyDescent="0.3">
      <c r="A1679" s="108" t="s">
        <v>1799</v>
      </c>
      <c r="B1679">
        <v>60834.999999999993</v>
      </c>
      <c r="C1679">
        <v>69460</v>
      </c>
      <c r="D1679">
        <v>78200</v>
      </c>
      <c r="E1679">
        <v>86825</v>
      </c>
      <c r="F1679">
        <v>93840</v>
      </c>
      <c r="G1679">
        <v>100739.99999999999</v>
      </c>
      <c r="H1679">
        <v>107754.99999999999</v>
      </c>
      <c r="I1679">
        <v>114654.99999999999</v>
      </c>
    </row>
    <row r="1680" spans="1:11" x14ac:dyDescent="0.3">
      <c r="A1680" s="108" t="s">
        <v>1711</v>
      </c>
      <c r="B1680">
        <v>85330</v>
      </c>
      <c r="C1680">
        <v>97519.999999999985</v>
      </c>
      <c r="D1680">
        <v>109709.99999999999</v>
      </c>
      <c r="E1680">
        <v>121899.99999999999</v>
      </c>
      <c r="F1680">
        <v>131675</v>
      </c>
      <c r="G1680">
        <v>141450</v>
      </c>
      <c r="H1680">
        <v>151225</v>
      </c>
      <c r="I1680">
        <v>161000</v>
      </c>
      <c r="K1680" s="106" t="s">
        <v>1850</v>
      </c>
    </row>
    <row r="1681" spans="1:9" x14ac:dyDescent="0.3">
      <c r="A1681" s="108" t="s">
        <v>448</v>
      </c>
      <c r="B1681">
        <v>61754.999999999993</v>
      </c>
      <c r="C1681">
        <v>70610</v>
      </c>
      <c r="D1681">
        <v>79465</v>
      </c>
      <c r="E1681">
        <v>88205</v>
      </c>
      <c r="F1681">
        <v>95334.999999999985</v>
      </c>
      <c r="G1681">
        <v>102349.99999999999</v>
      </c>
      <c r="H1681">
        <v>109479.99999999999</v>
      </c>
      <c r="I1681">
        <v>116494.99999999999</v>
      </c>
    </row>
    <row r="1682" spans="1:9" x14ac:dyDescent="0.3">
      <c r="A1682" s="108" t="s">
        <v>1800</v>
      </c>
      <c r="B1682">
        <v>107409.99999999999</v>
      </c>
      <c r="C1682">
        <v>122819.99999999999</v>
      </c>
      <c r="D1682">
        <v>138115</v>
      </c>
      <c r="E1682">
        <v>153410</v>
      </c>
      <c r="F1682">
        <v>165715</v>
      </c>
      <c r="G1682">
        <v>178020</v>
      </c>
      <c r="H1682">
        <v>190324.99999999997</v>
      </c>
      <c r="I1682">
        <v>202514.99999999997</v>
      </c>
    </row>
    <row r="1683" spans="1:9" x14ac:dyDescent="0.3">
      <c r="A1683" s="108" t="s">
        <v>1801</v>
      </c>
      <c r="B1683">
        <v>61754.999999999993</v>
      </c>
      <c r="C1683">
        <v>70610</v>
      </c>
      <c r="D1683">
        <v>79465</v>
      </c>
      <c r="E1683">
        <v>88205</v>
      </c>
      <c r="F1683">
        <v>95334.999999999985</v>
      </c>
      <c r="G1683">
        <v>102349.99999999999</v>
      </c>
      <c r="H1683">
        <v>109479.99999999999</v>
      </c>
      <c r="I1683">
        <v>116494.99999999999</v>
      </c>
    </row>
    <row r="1684" spans="1:9" x14ac:dyDescent="0.3">
      <c r="A1684" s="108" t="s">
        <v>1802</v>
      </c>
      <c r="B1684">
        <v>61754.999999999993</v>
      </c>
      <c r="C1684">
        <v>70610</v>
      </c>
      <c r="D1684">
        <v>79465</v>
      </c>
      <c r="E1684">
        <v>88205</v>
      </c>
      <c r="F1684">
        <v>95334.999999999985</v>
      </c>
      <c r="G1684">
        <v>102349.99999999999</v>
      </c>
      <c r="H1684">
        <v>109479.99999999999</v>
      </c>
      <c r="I1684">
        <v>116494.99999999999</v>
      </c>
    </row>
    <row r="1685" spans="1:9" x14ac:dyDescent="0.3">
      <c r="A1685" s="108" t="s">
        <v>1803</v>
      </c>
      <c r="B1685">
        <v>67160</v>
      </c>
      <c r="C1685">
        <v>76820</v>
      </c>
      <c r="D1685">
        <v>86365</v>
      </c>
      <c r="E1685">
        <v>95909.999999999985</v>
      </c>
      <c r="F1685">
        <v>103614.99999999999</v>
      </c>
      <c r="G1685">
        <v>111319.99999999999</v>
      </c>
      <c r="H1685">
        <v>119024.99999999999</v>
      </c>
      <c r="I1685">
        <v>126614.99999999999</v>
      </c>
    </row>
    <row r="1686" spans="1:9" x14ac:dyDescent="0.3">
      <c r="A1686" s="108" t="s">
        <v>1368</v>
      </c>
      <c r="B1686">
        <v>61984.999999999993</v>
      </c>
      <c r="C1686">
        <v>70840</v>
      </c>
      <c r="D1686">
        <v>79695</v>
      </c>
      <c r="E1686">
        <v>88435</v>
      </c>
      <c r="F1686">
        <v>95564.999999999985</v>
      </c>
      <c r="G1686">
        <v>102694.99999999999</v>
      </c>
      <c r="H1686">
        <v>109709.99999999999</v>
      </c>
      <c r="I1686">
        <v>116839.99999999999</v>
      </c>
    </row>
    <row r="1687" spans="1:9" x14ac:dyDescent="0.3">
      <c r="A1687" s="108" t="s">
        <v>1804</v>
      </c>
      <c r="B1687">
        <v>62789.999999999993</v>
      </c>
      <c r="C1687">
        <v>71760</v>
      </c>
      <c r="D1687">
        <v>80730</v>
      </c>
      <c r="E1687">
        <v>89585</v>
      </c>
      <c r="F1687">
        <v>96829.999999999985</v>
      </c>
      <c r="G1687">
        <v>103959.99999999999</v>
      </c>
      <c r="H1687">
        <v>111089.99999999999</v>
      </c>
      <c r="I1687">
        <v>118334.99999999999</v>
      </c>
    </row>
    <row r="1688" spans="1:9" x14ac:dyDescent="0.3">
      <c r="A1688" s="108" t="s">
        <v>1805</v>
      </c>
      <c r="B1688">
        <v>61754.999999999993</v>
      </c>
      <c r="C1688">
        <v>70610</v>
      </c>
      <c r="D1688">
        <v>79465</v>
      </c>
      <c r="E1688">
        <v>88205</v>
      </c>
      <c r="F1688">
        <v>95334.999999999985</v>
      </c>
      <c r="G1688">
        <v>102349.99999999999</v>
      </c>
      <c r="H1688">
        <v>109479.99999999999</v>
      </c>
      <c r="I1688">
        <v>116494.99999999999</v>
      </c>
    </row>
    <row r="1689" spans="1:9" x14ac:dyDescent="0.3">
      <c r="A1689" s="108" t="s">
        <v>21</v>
      </c>
      <c r="B1689">
        <v>64744.999999999993</v>
      </c>
      <c r="C1689">
        <v>73945</v>
      </c>
      <c r="D1689">
        <v>83145</v>
      </c>
      <c r="E1689">
        <v>92345</v>
      </c>
      <c r="F1689">
        <v>99819.999999999985</v>
      </c>
      <c r="G1689">
        <v>107179.99999999999</v>
      </c>
      <c r="H1689">
        <v>114539.99999999999</v>
      </c>
      <c r="I1689">
        <v>121899.99999999999</v>
      </c>
    </row>
    <row r="1690" spans="1:9" x14ac:dyDescent="0.3">
      <c r="A1690" s="108" t="s">
        <v>343</v>
      </c>
      <c r="B1690">
        <v>71415</v>
      </c>
      <c r="C1690">
        <v>81650</v>
      </c>
      <c r="D1690">
        <v>91885</v>
      </c>
      <c r="E1690">
        <v>102004.99999999999</v>
      </c>
      <c r="F1690">
        <v>110169.99999999999</v>
      </c>
      <c r="G1690">
        <v>118334.99999999999</v>
      </c>
      <c r="H1690">
        <v>126499.99999999999</v>
      </c>
      <c r="I1690">
        <v>134665</v>
      </c>
    </row>
    <row r="1691" spans="1:9" x14ac:dyDescent="0.3">
      <c r="A1691" s="108" t="s">
        <v>1806</v>
      </c>
      <c r="B1691">
        <v>62789.999999999993</v>
      </c>
      <c r="C1691">
        <v>71760</v>
      </c>
      <c r="D1691">
        <v>80730</v>
      </c>
      <c r="E1691">
        <v>89700</v>
      </c>
      <c r="F1691">
        <v>96944.999999999985</v>
      </c>
      <c r="G1691">
        <v>104074.99999999999</v>
      </c>
      <c r="H1691">
        <v>111319.99999999999</v>
      </c>
      <c r="I1691">
        <v>118449.99999999999</v>
      </c>
    </row>
    <row r="1692" spans="1:9" x14ac:dyDescent="0.3">
      <c r="A1692" s="108" t="s">
        <v>112</v>
      </c>
      <c r="B1692">
        <v>61754.999999999993</v>
      </c>
      <c r="C1692">
        <v>70610</v>
      </c>
      <c r="D1692">
        <v>79465</v>
      </c>
      <c r="E1692">
        <v>88205</v>
      </c>
      <c r="F1692">
        <v>95334.999999999985</v>
      </c>
      <c r="G1692">
        <v>102349.99999999999</v>
      </c>
      <c r="H1692">
        <v>109479.99999999999</v>
      </c>
      <c r="I1692">
        <v>116494.99999999999</v>
      </c>
    </row>
    <row r="1693" spans="1:9" x14ac:dyDescent="0.3">
      <c r="A1693" s="108" t="s">
        <v>1807</v>
      </c>
      <c r="B1693">
        <v>90505</v>
      </c>
      <c r="C1693">
        <v>103499.99999999999</v>
      </c>
      <c r="D1693">
        <v>116379.99999999999</v>
      </c>
      <c r="E1693">
        <v>129259.99999999999</v>
      </c>
      <c r="F1693">
        <v>139610</v>
      </c>
      <c r="G1693">
        <v>149960</v>
      </c>
      <c r="H1693">
        <v>160310</v>
      </c>
      <c r="I1693">
        <v>170660</v>
      </c>
    </row>
    <row r="1694" spans="1:9" x14ac:dyDescent="0.3">
      <c r="A1694" s="108" t="s">
        <v>844</v>
      </c>
      <c r="B1694">
        <v>70610</v>
      </c>
      <c r="C1694">
        <v>80730</v>
      </c>
      <c r="D1694">
        <v>90850</v>
      </c>
      <c r="E1694">
        <v>100854.99999999999</v>
      </c>
      <c r="F1694">
        <v>109019.99999999999</v>
      </c>
      <c r="G1694">
        <v>117069.99999999999</v>
      </c>
      <c r="H1694">
        <v>125119.99999999999</v>
      </c>
      <c r="I1694">
        <v>133170</v>
      </c>
    </row>
    <row r="1695" spans="1:9" x14ac:dyDescent="0.3">
      <c r="A1695" s="108" t="s">
        <v>724</v>
      </c>
      <c r="B1695">
        <v>61754.999999999993</v>
      </c>
      <c r="C1695">
        <v>70610</v>
      </c>
      <c r="D1695">
        <v>79465</v>
      </c>
      <c r="E1695">
        <v>88205</v>
      </c>
      <c r="F1695">
        <v>95334.999999999985</v>
      </c>
      <c r="G1695">
        <v>102349.99999999999</v>
      </c>
      <c r="H1695">
        <v>109479.99999999999</v>
      </c>
      <c r="I1695">
        <v>116494.99999999999</v>
      </c>
    </row>
    <row r="1696" spans="1:9" x14ac:dyDescent="0.3">
      <c r="A1696" s="108" t="s">
        <v>32</v>
      </c>
      <c r="B1696">
        <v>61754.999999999993</v>
      </c>
      <c r="C1696">
        <v>70610</v>
      </c>
      <c r="D1696">
        <v>79465</v>
      </c>
      <c r="E1696">
        <v>88205</v>
      </c>
      <c r="F1696">
        <v>95334.999999999985</v>
      </c>
      <c r="G1696">
        <v>102349.99999999999</v>
      </c>
      <c r="H1696">
        <v>109479.99999999999</v>
      </c>
      <c r="I1696">
        <v>116494.99999999999</v>
      </c>
    </row>
    <row r="1697" spans="1:9" x14ac:dyDescent="0.3">
      <c r="A1697" s="108" t="s">
        <v>33</v>
      </c>
      <c r="B1697">
        <v>61754.999999999993</v>
      </c>
      <c r="C1697">
        <v>70610</v>
      </c>
      <c r="D1697">
        <v>79465</v>
      </c>
      <c r="E1697">
        <v>88205</v>
      </c>
      <c r="F1697">
        <v>95334.999999999985</v>
      </c>
      <c r="G1697">
        <v>102349.99999999999</v>
      </c>
      <c r="H1697">
        <v>109479.99999999999</v>
      </c>
      <c r="I1697">
        <v>116494.99999999999</v>
      </c>
    </row>
    <row r="1698" spans="1:9" x14ac:dyDescent="0.3">
      <c r="A1698" s="108" t="s">
        <v>172</v>
      </c>
      <c r="B1698">
        <v>69575</v>
      </c>
      <c r="C1698">
        <v>79580</v>
      </c>
      <c r="D1698">
        <v>89470</v>
      </c>
      <c r="E1698">
        <v>99359.999999999985</v>
      </c>
      <c r="F1698">
        <v>107409.99999999999</v>
      </c>
      <c r="G1698">
        <v>115344.99999999999</v>
      </c>
      <c r="H1698">
        <v>123279.99999999999</v>
      </c>
      <c r="I1698">
        <v>131215</v>
      </c>
    </row>
    <row r="1699" spans="1:9" x14ac:dyDescent="0.3">
      <c r="A1699" s="108" t="s">
        <v>35</v>
      </c>
      <c r="B1699">
        <v>63594.999999999993</v>
      </c>
      <c r="C1699">
        <v>72680</v>
      </c>
      <c r="D1699">
        <v>81765</v>
      </c>
      <c r="E1699">
        <v>90850</v>
      </c>
      <c r="F1699">
        <v>98209.999999999985</v>
      </c>
      <c r="G1699">
        <v>105454.99999999999</v>
      </c>
      <c r="H1699">
        <v>112699.99999999999</v>
      </c>
      <c r="I1699">
        <v>119944.99999999999</v>
      </c>
    </row>
    <row r="1700" spans="1:9" x14ac:dyDescent="0.3">
      <c r="A1700" s="108" t="s">
        <v>4</v>
      </c>
      <c r="B1700">
        <v>63824.999999999993</v>
      </c>
      <c r="C1700">
        <v>72910</v>
      </c>
      <c r="D1700">
        <v>81995</v>
      </c>
      <c r="E1700">
        <v>91080</v>
      </c>
      <c r="F1700">
        <v>98439.999999999985</v>
      </c>
      <c r="G1700">
        <v>105684.99999999999</v>
      </c>
      <c r="H1700">
        <v>113044.99999999999</v>
      </c>
      <c r="I1700">
        <v>120289.99999999999</v>
      </c>
    </row>
    <row r="1701" spans="1:9" x14ac:dyDescent="0.3">
      <c r="A1701" s="108" t="s">
        <v>1808</v>
      </c>
      <c r="B1701">
        <v>65204.999999999993</v>
      </c>
      <c r="C1701">
        <v>74520</v>
      </c>
      <c r="D1701">
        <v>83835</v>
      </c>
      <c r="E1701">
        <v>93150</v>
      </c>
      <c r="F1701">
        <v>100624.99999999999</v>
      </c>
      <c r="G1701">
        <v>108099.99999999999</v>
      </c>
      <c r="H1701">
        <v>115574.99999999999</v>
      </c>
      <c r="I1701">
        <v>123049.99999999999</v>
      </c>
    </row>
    <row r="1702" spans="1:9" x14ac:dyDescent="0.3">
      <c r="A1702" s="108" t="s">
        <v>44</v>
      </c>
      <c r="B1702">
        <v>61754.999999999993</v>
      </c>
      <c r="C1702">
        <v>70610</v>
      </c>
      <c r="D1702">
        <v>79465</v>
      </c>
      <c r="E1702">
        <v>88205</v>
      </c>
      <c r="F1702">
        <v>95334.999999999985</v>
      </c>
      <c r="G1702">
        <v>102349.99999999999</v>
      </c>
      <c r="H1702">
        <v>109479.99999999999</v>
      </c>
      <c r="I1702">
        <v>116494.99999999999</v>
      </c>
    </row>
    <row r="1703" spans="1:9" x14ac:dyDescent="0.3">
      <c r="A1703" s="108" t="s">
        <v>405</v>
      </c>
      <c r="B1703">
        <v>107409.99999999999</v>
      </c>
      <c r="C1703">
        <v>122819.99999999999</v>
      </c>
      <c r="D1703">
        <v>138115</v>
      </c>
      <c r="E1703">
        <v>153410</v>
      </c>
      <c r="F1703">
        <v>165715</v>
      </c>
      <c r="G1703">
        <v>178020</v>
      </c>
      <c r="H1703">
        <v>190324.99999999997</v>
      </c>
      <c r="I1703">
        <v>202514.99999999997</v>
      </c>
    </row>
    <row r="1704" spans="1:9" x14ac:dyDescent="0.3">
      <c r="A1704" s="108" t="s">
        <v>302</v>
      </c>
      <c r="B1704">
        <v>61754.999999999993</v>
      </c>
      <c r="C1704">
        <v>70610</v>
      </c>
      <c r="D1704">
        <v>79465</v>
      </c>
      <c r="E1704">
        <v>88205</v>
      </c>
      <c r="F1704">
        <v>95334.999999999985</v>
      </c>
      <c r="G1704">
        <v>102349.99999999999</v>
      </c>
      <c r="H1704">
        <v>109479.99999999999</v>
      </c>
      <c r="I1704">
        <v>116494.99999999999</v>
      </c>
    </row>
    <row r="1705" spans="1:9" x14ac:dyDescent="0.3">
      <c r="A1705" s="108" t="s">
        <v>56</v>
      </c>
      <c r="B1705">
        <v>72220</v>
      </c>
      <c r="C1705">
        <v>82570</v>
      </c>
      <c r="D1705">
        <v>92920</v>
      </c>
      <c r="E1705">
        <v>103154.99999999999</v>
      </c>
      <c r="F1705">
        <v>111434.99999999999</v>
      </c>
      <c r="G1705">
        <v>119714.99999999999</v>
      </c>
      <c r="H1705">
        <v>127994.99999999999</v>
      </c>
      <c r="I1705">
        <v>136275</v>
      </c>
    </row>
    <row r="1706" spans="1:9" x14ac:dyDescent="0.3">
      <c r="A1706" s="108" t="s">
        <v>60</v>
      </c>
      <c r="B1706">
        <v>71645</v>
      </c>
      <c r="C1706">
        <v>81880</v>
      </c>
      <c r="D1706">
        <v>92115</v>
      </c>
      <c r="E1706">
        <v>102234.99999999999</v>
      </c>
      <c r="F1706">
        <v>110514.99999999999</v>
      </c>
      <c r="G1706">
        <v>118679.99999999999</v>
      </c>
      <c r="H1706">
        <v>126844.99999999999</v>
      </c>
      <c r="I1706">
        <v>135010</v>
      </c>
    </row>
    <row r="1707" spans="1:9" x14ac:dyDescent="0.3">
      <c r="A1707" s="108" t="s">
        <v>70</v>
      </c>
      <c r="B1707">
        <v>72220</v>
      </c>
      <c r="C1707">
        <v>82570</v>
      </c>
      <c r="D1707">
        <v>92920</v>
      </c>
      <c r="E1707">
        <v>103154.99999999999</v>
      </c>
      <c r="F1707">
        <v>111434.99999999999</v>
      </c>
      <c r="G1707">
        <v>119714.99999999999</v>
      </c>
      <c r="H1707">
        <v>127994.99999999999</v>
      </c>
      <c r="I1707">
        <v>136275</v>
      </c>
    </row>
    <row r="1708" spans="1:9" x14ac:dyDescent="0.3">
      <c r="A1708" s="108" t="s">
        <v>71</v>
      </c>
      <c r="B1708">
        <v>61754.999999999993</v>
      </c>
      <c r="C1708">
        <v>70610</v>
      </c>
      <c r="D1708">
        <v>79465</v>
      </c>
      <c r="E1708">
        <v>88205</v>
      </c>
      <c r="F1708">
        <v>95334.999999999985</v>
      </c>
      <c r="G1708">
        <v>102349.99999999999</v>
      </c>
      <c r="H1708">
        <v>109479.99999999999</v>
      </c>
      <c r="I1708">
        <v>116494.99999999999</v>
      </c>
    </row>
    <row r="1709" spans="1:9" x14ac:dyDescent="0.3">
      <c r="A1709" s="108" t="s">
        <v>1056</v>
      </c>
      <c r="B1709">
        <v>117069.99999999999</v>
      </c>
      <c r="C1709">
        <v>133745</v>
      </c>
      <c r="D1709">
        <v>150420</v>
      </c>
      <c r="E1709">
        <v>167095</v>
      </c>
      <c r="F1709">
        <v>180550</v>
      </c>
      <c r="G1709">
        <v>193889.99999999997</v>
      </c>
      <c r="H1709">
        <v>207229.99999999997</v>
      </c>
      <c r="I1709">
        <v>220569.99999999997</v>
      </c>
    </row>
    <row r="1710" spans="1:9" x14ac:dyDescent="0.3">
      <c r="A1710" s="108" t="s">
        <v>1724</v>
      </c>
      <c r="B1710">
        <v>107409.99999999999</v>
      </c>
      <c r="C1710">
        <v>122819.99999999999</v>
      </c>
      <c r="D1710">
        <v>138115</v>
      </c>
      <c r="E1710">
        <v>153410</v>
      </c>
      <c r="F1710">
        <v>165715</v>
      </c>
      <c r="G1710">
        <v>178020</v>
      </c>
      <c r="H1710">
        <v>190324.99999999997</v>
      </c>
      <c r="I1710">
        <v>202514.99999999997</v>
      </c>
    </row>
    <row r="1711" spans="1:9" x14ac:dyDescent="0.3">
      <c r="A1711" s="108" t="s">
        <v>1809</v>
      </c>
      <c r="B1711">
        <v>70610</v>
      </c>
      <c r="C1711">
        <v>80730</v>
      </c>
      <c r="D1711">
        <v>90850</v>
      </c>
      <c r="E1711">
        <v>100854.99999999999</v>
      </c>
      <c r="F1711">
        <v>109019.99999999999</v>
      </c>
      <c r="G1711">
        <v>117069.99999999999</v>
      </c>
      <c r="H1711">
        <v>125119.99999999999</v>
      </c>
      <c r="I1711">
        <v>133170</v>
      </c>
    </row>
    <row r="1712" spans="1:9" x14ac:dyDescent="0.3">
      <c r="A1712" s="108" t="s">
        <v>365</v>
      </c>
      <c r="B1712">
        <v>65204.999999999993</v>
      </c>
      <c r="C1712">
        <v>74520</v>
      </c>
      <c r="D1712">
        <v>83835</v>
      </c>
      <c r="E1712">
        <v>93150</v>
      </c>
      <c r="F1712">
        <v>100624.99999999999</v>
      </c>
      <c r="G1712">
        <v>108099.99999999999</v>
      </c>
      <c r="H1712">
        <v>115574.99999999999</v>
      </c>
      <c r="I1712">
        <v>123049.99999999999</v>
      </c>
    </row>
    <row r="1713" spans="1:11" x14ac:dyDescent="0.3">
      <c r="A1713" s="108" t="s">
        <v>1810</v>
      </c>
      <c r="B1713">
        <v>71645</v>
      </c>
      <c r="C1713">
        <v>81880</v>
      </c>
      <c r="D1713">
        <v>92115</v>
      </c>
      <c r="E1713">
        <v>102234.99999999999</v>
      </c>
      <c r="F1713">
        <v>110514.99999999999</v>
      </c>
      <c r="G1713">
        <v>118679.99999999999</v>
      </c>
      <c r="H1713">
        <v>126844.99999999999</v>
      </c>
      <c r="I1713">
        <v>135010</v>
      </c>
    </row>
    <row r="1714" spans="1:11" x14ac:dyDescent="0.3">
      <c r="A1714" s="108" t="s">
        <v>1811</v>
      </c>
      <c r="B1714">
        <v>72220</v>
      </c>
      <c r="C1714">
        <v>82570</v>
      </c>
      <c r="D1714">
        <v>92920</v>
      </c>
      <c r="E1714">
        <v>103154.99999999999</v>
      </c>
      <c r="F1714">
        <v>111434.99999999999</v>
      </c>
      <c r="G1714">
        <v>119714.99999999999</v>
      </c>
      <c r="H1714">
        <v>127994.99999999999</v>
      </c>
      <c r="I1714">
        <v>136275</v>
      </c>
    </row>
    <row r="1715" spans="1:11" x14ac:dyDescent="0.3">
      <c r="A1715" s="108" t="s">
        <v>131</v>
      </c>
      <c r="B1715">
        <v>90505</v>
      </c>
      <c r="C1715">
        <v>103499.99999999999</v>
      </c>
      <c r="D1715">
        <v>116379.99999999999</v>
      </c>
      <c r="E1715">
        <v>129259.99999999999</v>
      </c>
      <c r="F1715">
        <v>139610</v>
      </c>
      <c r="G1715">
        <v>149960</v>
      </c>
      <c r="H1715">
        <v>160310</v>
      </c>
      <c r="I1715">
        <v>170660</v>
      </c>
    </row>
    <row r="1716" spans="1:11" x14ac:dyDescent="0.3">
      <c r="A1716" s="108" t="s">
        <v>1416</v>
      </c>
      <c r="B1716">
        <v>72220</v>
      </c>
      <c r="C1716">
        <v>82570</v>
      </c>
      <c r="D1716">
        <v>92920</v>
      </c>
      <c r="E1716">
        <v>103154.99999999999</v>
      </c>
      <c r="F1716">
        <v>111434.99999999999</v>
      </c>
      <c r="G1716">
        <v>119714.99999999999</v>
      </c>
      <c r="H1716">
        <v>127994.99999999999</v>
      </c>
      <c r="I1716">
        <v>136275</v>
      </c>
    </row>
    <row r="1717" spans="1:11" x14ac:dyDescent="0.3">
      <c r="A1717" s="108" t="s">
        <v>1812</v>
      </c>
      <c r="B1717">
        <v>71645</v>
      </c>
      <c r="C1717">
        <v>81880</v>
      </c>
      <c r="D1717">
        <v>92115</v>
      </c>
      <c r="E1717">
        <v>102234.99999999999</v>
      </c>
      <c r="F1717">
        <v>110514.99999999999</v>
      </c>
      <c r="G1717">
        <v>118679.99999999999</v>
      </c>
      <c r="H1717">
        <v>126844.99999999999</v>
      </c>
      <c r="I1717">
        <v>135010</v>
      </c>
    </row>
    <row r="1718" spans="1:11" x14ac:dyDescent="0.3">
      <c r="A1718" s="108" t="s">
        <v>211</v>
      </c>
      <c r="B1718">
        <v>62099.999999999993</v>
      </c>
      <c r="C1718">
        <v>70955</v>
      </c>
      <c r="D1718">
        <v>79810</v>
      </c>
      <c r="E1718">
        <v>88665</v>
      </c>
      <c r="F1718">
        <v>95794.999999999985</v>
      </c>
      <c r="G1718">
        <v>102924.99999999999</v>
      </c>
      <c r="H1718">
        <v>110054.99999999999</v>
      </c>
      <c r="I1718">
        <v>117069.99999999999</v>
      </c>
    </row>
    <row r="1719" spans="1:11" x14ac:dyDescent="0.3">
      <c r="A1719" s="108" t="s">
        <v>81</v>
      </c>
      <c r="B1719">
        <v>107409.99999999999</v>
      </c>
      <c r="C1719">
        <v>122819.99999999999</v>
      </c>
      <c r="D1719">
        <v>138115</v>
      </c>
      <c r="E1719">
        <v>153410</v>
      </c>
      <c r="F1719">
        <v>165715</v>
      </c>
      <c r="G1719">
        <v>178020</v>
      </c>
      <c r="H1719">
        <v>190324.99999999997</v>
      </c>
      <c r="I1719">
        <v>202514.99999999997</v>
      </c>
    </row>
    <row r="1720" spans="1:11" x14ac:dyDescent="0.3">
      <c r="A1720" s="108" t="s">
        <v>1813</v>
      </c>
      <c r="B1720">
        <v>107409.99999999999</v>
      </c>
      <c r="C1720">
        <v>122819.99999999999</v>
      </c>
      <c r="D1720">
        <v>138115</v>
      </c>
      <c r="E1720">
        <v>153410</v>
      </c>
      <c r="F1720">
        <v>165715</v>
      </c>
      <c r="G1720">
        <v>178020</v>
      </c>
      <c r="H1720">
        <v>190324.99999999997</v>
      </c>
      <c r="I1720">
        <v>202514.99999999997</v>
      </c>
    </row>
    <row r="1721" spans="1:11" x14ac:dyDescent="0.3">
      <c r="A1721" s="108" t="s">
        <v>1814</v>
      </c>
      <c r="B1721">
        <v>85330</v>
      </c>
      <c r="C1721">
        <v>97519.999999999985</v>
      </c>
      <c r="D1721">
        <v>109709.99999999999</v>
      </c>
      <c r="E1721">
        <v>121899.99999999999</v>
      </c>
      <c r="F1721">
        <v>131675</v>
      </c>
      <c r="G1721">
        <v>141450</v>
      </c>
      <c r="H1721">
        <v>151225</v>
      </c>
      <c r="I1721">
        <v>161000</v>
      </c>
    </row>
    <row r="1722" spans="1:11" x14ac:dyDescent="0.3">
      <c r="A1722" s="108" t="s">
        <v>760</v>
      </c>
      <c r="B1722">
        <v>107409.99999999999</v>
      </c>
      <c r="C1722">
        <v>122819.99999999999</v>
      </c>
      <c r="D1722">
        <v>138115</v>
      </c>
      <c r="E1722">
        <v>153410</v>
      </c>
      <c r="F1722">
        <v>165715</v>
      </c>
      <c r="G1722">
        <v>178020</v>
      </c>
      <c r="H1722">
        <v>190324.99999999997</v>
      </c>
      <c r="I1722">
        <v>202514.99999999997</v>
      </c>
    </row>
    <row r="1723" spans="1:11" x14ac:dyDescent="0.3">
      <c r="A1723" s="108" t="s">
        <v>1815</v>
      </c>
      <c r="B1723">
        <v>107409.99999999999</v>
      </c>
      <c r="C1723">
        <v>122819.99999999999</v>
      </c>
      <c r="D1723">
        <v>138115</v>
      </c>
      <c r="E1723">
        <v>153410</v>
      </c>
      <c r="F1723">
        <v>165715</v>
      </c>
      <c r="G1723">
        <v>178020</v>
      </c>
      <c r="H1723">
        <v>190324.99999999997</v>
      </c>
      <c r="I1723">
        <v>202514.99999999997</v>
      </c>
    </row>
    <row r="1724" spans="1:11" x14ac:dyDescent="0.3">
      <c r="A1724" s="108" t="s">
        <v>1816</v>
      </c>
      <c r="B1724">
        <v>61754.999999999993</v>
      </c>
      <c r="C1724">
        <v>70610</v>
      </c>
      <c r="D1724">
        <v>79465</v>
      </c>
      <c r="E1724">
        <v>88205</v>
      </c>
      <c r="F1724">
        <v>95334.999999999985</v>
      </c>
      <c r="G1724">
        <v>102349.99999999999</v>
      </c>
      <c r="H1724">
        <v>109479.99999999999</v>
      </c>
      <c r="I1724">
        <v>116494.99999999999</v>
      </c>
    </row>
    <row r="1725" spans="1:11" x14ac:dyDescent="0.3">
      <c r="A1725" s="108" t="s">
        <v>1817</v>
      </c>
      <c r="B1725">
        <v>85330</v>
      </c>
      <c r="C1725">
        <v>97519.999999999985</v>
      </c>
      <c r="D1725">
        <v>109709.99999999999</v>
      </c>
      <c r="E1725">
        <v>121899.99999999999</v>
      </c>
      <c r="F1725">
        <v>131675</v>
      </c>
      <c r="G1725">
        <v>141450</v>
      </c>
      <c r="H1725">
        <v>151225</v>
      </c>
      <c r="I1725">
        <v>161000</v>
      </c>
    </row>
    <row r="1726" spans="1:11" x14ac:dyDescent="0.3">
      <c r="A1726" s="108" t="s">
        <v>1818</v>
      </c>
      <c r="B1726">
        <v>85330</v>
      </c>
      <c r="C1726">
        <v>97519.999999999985</v>
      </c>
      <c r="D1726">
        <v>109709.99999999999</v>
      </c>
      <c r="E1726">
        <v>121899.99999999999</v>
      </c>
      <c r="F1726">
        <v>131675</v>
      </c>
      <c r="G1726">
        <v>141450</v>
      </c>
      <c r="H1726">
        <v>151225</v>
      </c>
      <c r="I1726">
        <v>161000</v>
      </c>
      <c r="K1726" s="101"/>
    </row>
    <row r="1727" spans="1:11" x14ac:dyDescent="0.3">
      <c r="A1727" s="108" t="s">
        <v>1819</v>
      </c>
      <c r="B1727">
        <v>85330</v>
      </c>
      <c r="C1727">
        <v>97519.999999999985</v>
      </c>
      <c r="D1727">
        <v>109709.99999999999</v>
      </c>
      <c r="E1727">
        <v>121899.99999999999</v>
      </c>
      <c r="F1727">
        <v>131675</v>
      </c>
      <c r="G1727">
        <v>141450</v>
      </c>
      <c r="H1727">
        <v>151225</v>
      </c>
      <c r="I1727">
        <v>161000</v>
      </c>
    </row>
    <row r="1728" spans="1:11" x14ac:dyDescent="0.3">
      <c r="A1728" s="108" t="s">
        <v>87</v>
      </c>
      <c r="B1728">
        <v>63479.999999999993</v>
      </c>
      <c r="C1728">
        <v>72565</v>
      </c>
      <c r="D1728">
        <v>81650</v>
      </c>
      <c r="E1728">
        <v>90620</v>
      </c>
      <c r="F1728">
        <v>97979.999999999985</v>
      </c>
      <c r="G1728">
        <v>105224.99999999999</v>
      </c>
      <c r="H1728">
        <v>112469.99999999999</v>
      </c>
      <c r="I1728">
        <v>119714.99999999999</v>
      </c>
    </row>
    <row r="1729" spans="1:11" x14ac:dyDescent="0.3">
      <c r="A1729" s="108" t="s">
        <v>864</v>
      </c>
      <c r="B1729">
        <v>63134.999999999993</v>
      </c>
      <c r="C1729">
        <v>72220</v>
      </c>
      <c r="D1729">
        <v>81190</v>
      </c>
      <c r="E1729">
        <v>90160</v>
      </c>
      <c r="F1729">
        <v>97404.999999999985</v>
      </c>
      <c r="G1729">
        <v>104649.99999999999</v>
      </c>
      <c r="H1729">
        <v>111894.99999999999</v>
      </c>
      <c r="I1729">
        <v>119024.99999999999</v>
      </c>
    </row>
    <row r="1730" spans="1:11" x14ac:dyDescent="0.3">
      <c r="A1730" s="108" t="s">
        <v>141</v>
      </c>
      <c r="B1730">
        <v>63479.999999999993</v>
      </c>
      <c r="C1730">
        <v>72565</v>
      </c>
      <c r="D1730">
        <v>81650</v>
      </c>
      <c r="E1730">
        <v>90620</v>
      </c>
      <c r="F1730">
        <v>97979.999999999985</v>
      </c>
      <c r="G1730">
        <v>105224.99999999999</v>
      </c>
      <c r="H1730">
        <v>112469.99999999999</v>
      </c>
      <c r="I1730">
        <v>119714.99999999999</v>
      </c>
    </row>
    <row r="1731" spans="1:11" x14ac:dyDescent="0.3">
      <c r="A1731" s="108" t="s">
        <v>1820</v>
      </c>
      <c r="B1731">
        <v>117069.99999999999</v>
      </c>
      <c r="C1731">
        <v>133745</v>
      </c>
      <c r="D1731">
        <v>150420</v>
      </c>
      <c r="E1731">
        <v>167095</v>
      </c>
      <c r="F1731">
        <v>180550</v>
      </c>
      <c r="G1731">
        <v>193889.99999999997</v>
      </c>
      <c r="H1731">
        <v>207229.99999999997</v>
      </c>
      <c r="I1731">
        <v>220569.99999999997</v>
      </c>
    </row>
    <row r="1732" spans="1:11" x14ac:dyDescent="0.3">
      <c r="A1732" s="108" t="s">
        <v>142</v>
      </c>
      <c r="B1732">
        <v>61754.999999999993</v>
      </c>
      <c r="C1732">
        <v>70610</v>
      </c>
      <c r="D1732">
        <v>79465</v>
      </c>
      <c r="E1732">
        <v>88205</v>
      </c>
      <c r="F1732">
        <v>95334.999999999985</v>
      </c>
      <c r="G1732">
        <v>102349.99999999999</v>
      </c>
      <c r="H1732">
        <v>109479.99999999999</v>
      </c>
      <c r="I1732">
        <v>116494.99999999999</v>
      </c>
    </row>
    <row r="1733" spans="1:11" x14ac:dyDescent="0.3">
      <c r="A1733" s="108" t="s">
        <v>1629</v>
      </c>
      <c r="B1733">
        <v>61754.999999999993</v>
      </c>
      <c r="C1733">
        <v>70610</v>
      </c>
      <c r="D1733">
        <v>79465</v>
      </c>
      <c r="E1733">
        <v>88205</v>
      </c>
      <c r="F1733">
        <v>95334.999999999985</v>
      </c>
      <c r="G1733">
        <v>102349.99999999999</v>
      </c>
      <c r="H1733">
        <v>109479.99999999999</v>
      </c>
      <c r="I1733">
        <v>116494.99999999999</v>
      </c>
    </row>
    <row r="1734" spans="1:11" x14ac:dyDescent="0.3">
      <c r="A1734" s="108" t="s">
        <v>1821</v>
      </c>
      <c r="B1734">
        <v>80730</v>
      </c>
      <c r="C1734">
        <v>92230</v>
      </c>
      <c r="D1734">
        <v>103729.99999999999</v>
      </c>
      <c r="E1734">
        <v>115229.99999999999</v>
      </c>
      <c r="F1734">
        <v>124544.99999999999</v>
      </c>
      <c r="G1734">
        <v>133745</v>
      </c>
      <c r="H1734">
        <v>142945</v>
      </c>
      <c r="I1734">
        <v>152145</v>
      </c>
    </row>
    <row r="1735" spans="1:11" x14ac:dyDescent="0.3">
      <c r="A1735" s="108" t="s">
        <v>1822</v>
      </c>
      <c r="B1735">
        <v>77280</v>
      </c>
      <c r="C1735">
        <v>88320</v>
      </c>
      <c r="D1735">
        <v>99359.999999999985</v>
      </c>
      <c r="E1735">
        <v>110399.99999999999</v>
      </c>
      <c r="F1735">
        <v>119254.99999999999</v>
      </c>
      <c r="G1735">
        <v>128109.99999999999</v>
      </c>
      <c r="H1735">
        <v>136965</v>
      </c>
      <c r="I1735">
        <v>145820</v>
      </c>
    </row>
    <row r="1736" spans="1:11" x14ac:dyDescent="0.3">
      <c r="A1736" s="108" t="s">
        <v>97</v>
      </c>
      <c r="B1736">
        <v>69575</v>
      </c>
      <c r="C1736">
        <v>79465</v>
      </c>
      <c r="D1736">
        <v>89355</v>
      </c>
      <c r="E1736">
        <v>99244.999999999985</v>
      </c>
      <c r="F1736">
        <v>107294.99999999999</v>
      </c>
      <c r="G1736">
        <v>115229.99999999999</v>
      </c>
      <c r="H1736">
        <v>123164.99999999999</v>
      </c>
      <c r="I1736">
        <v>131100</v>
      </c>
    </row>
    <row r="1737" spans="1:11" x14ac:dyDescent="0.3">
      <c r="A1737" s="108" t="s">
        <v>98</v>
      </c>
      <c r="B1737">
        <v>69575</v>
      </c>
      <c r="C1737">
        <v>79465</v>
      </c>
      <c r="D1737">
        <v>89355</v>
      </c>
      <c r="E1737">
        <v>99244.999999999985</v>
      </c>
      <c r="F1737">
        <v>107294.99999999999</v>
      </c>
      <c r="G1737">
        <v>115229.99999999999</v>
      </c>
      <c r="H1737">
        <v>123164.99999999999</v>
      </c>
      <c r="I1737">
        <v>131100</v>
      </c>
    </row>
    <row r="1738" spans="1:11" x14ac:dyDescent="0.3">
      <c r="A1738" s="108" t="s">
        <v>99</v>
      </c>
      <c r="B1738">
        <v>72220</v>
      </c>
      <c r="C1738">
        <v>82570</v>
      </c>
      <c r="D1738">
        <v>92920</v>
      </c>
      <c r="E1738">
        <v>103154.99999999999</v>
      </c>
      <c r="F1738">
        <v>111434.99999999999</v>
      </c>
      <c r="G1738">
        <v>119714.99999999999</v>
      </c>
      <c r="H1738">
        <v>127994.99999999999</v>
      </c>
      <c r="I1738">
        <v>136275</v>
      </c>
    </row>
    <row r="1739" spans="1:11" x14ac:dyDescent="0.3">
      <c r="A1739" s="108" t="s">
        <v>1823</v>
      </c>
      <c r="B1739">
        <v>111664.99999999999</v>
      </c>
      <c r="C1739">
        <v>127534.99999999999</v>
      </c>
      <c r="D1739">
        <v>143520</v>
      </c>
      <c r="E1739">
        <v>159390</v>
      </c>
      <c r="F1739">
        <v>172155</v>
      </c>
      <c r="G1739">
        <v>184920</v>
      </c>
      <c r="H1739">
        <v>197684.99999999997</v>
      </c>
      <c r="I1739">
        <v>210449.99999999997</v>
      </c>
    </row>
    <row r="1740" spans="1:11" x14ac:dyDescent="0.3">
      <c r="A1740" s="108" t="s">
        <v>1241</v>
      </c>
      <c r="B1740">
        <v>63594.999999999993</v>
      </c>
      <c r="C1740">
        <v>72680</v>
      </c>
      <c r="D1740">
        <v>81765</v>
      </c>
      <c r="E1740">
        <v>90735</v>
      </c>
      <c r="F1740">
        <v>98094.999999999985</v>
      </c>
      <c r="G1740">
        <v>105339.99999999999</v>
      </c>
      <c r="H1740">
        <v>112584.99999999999</v>
      </c>
      <c r="I1740">
        <v>119829.99999999999</v>
      </c>
    </row>
    <row r="1741" spans="1:11" x14ac:dyDescent="0.3">
      <c r="A1741" s="108" t="s">
        <v>1824</v>
      </c>
      <c r="B1741">
        <v>66010</v>
      </c>
      <c r="C1741">
        <v>75440</v>
      </c>
      <c r="D1741">
        <v>84870</v>
      </c>
      <c r="E1741">
        <v>94299.999999999985</v>
      </c>
      <c r="F1741">
        <v>101889.99999999999</v>
      </c>
      <c r="G1741">
        <v>109479.99999999999</v>
      </c>
      <c r="H1741">
        <v>116954.99999999999</v>
      </c>
      <c r="I1741">
        <v>124544.99999999999</v>
      </c>
    </row>
    <row r="1742" spans="1:11" x14ac:dyDescent="0.3">
      <c r="A1742" s="108" t="s">
        <v>871</v>
      </c>
      <c r="B1742">
        <v>60719.999999999993</v>
      </c>
      <c r="C1742">
        <v>69460</v>
      </c>
      <c r="D1742">
        <v>78085</v>
      </c>
      <c r="E1742">
        <v>86710</v>
      </c>
      <c r="F1742">
        <v>93725</v>
      </c>
      <c r="G1742">
        <v>100624.99999999999</v>
      </c>
      <c r="H1742">
        <v>107524.99999999999</v>
      </c>
      <c r="I1742">
        <v>114539.99999999999</v>
      </c>
      <c r="K1742" s="106" t="s">
        <v>1851</v>
      </c>
    </row>
    <row r="1743" spans="1:11" x14ac:dyDescent="0.3">
      <c r="A1743" s="108" t="s">
        <v>9</v>
      </c>
      <c r="B1743">
        <v>54279.999999999993</v>
      </c>
      <c r="C1743">
        <v>62099.999999999993</v>
      </c>
      <c r="D1743">
        <v>69805</v>
      </c>
      <c r="E1743">
        <v>77510</v>
      </c>
      <c r="F1743">
        <v>83720</v>
      </c>
      <c r="G1743">
        <v>89930</v>
      </c>
      <c r="H1743">
        <v>96139.999999999985</v>
      </c>
      <c r="I1743">
        <v>102349.99999999999</v>
      </c>
    </row>
    <row r="1744" spans="1:11" x14ac:dyDescent="0.3">
      <c r="A1744" s="108" t="s">
        <v>704</v>
      </c>
      <c r="B1744">
        <v>52669.999999999993</v>
      </c>
      <c r="C1744">
        <v>60259.999999999993</v>
      </c>
      <c r="D1744">
        <v>67735</v>
      </c>
      <c r="E1744">
        <v>75210</v>
      </c>
      <c r="F1744">
        <v>81305</v>
      </c>
      <c r="G1744">
        <v>87285</v>
      </c>
      <c r="H1744">
        <v>93265</v>
      </c>
      <c r="I1744">
        <v>99359.999999999985</v>
      </c>
    </row>
    <row r="1745" spans="1:9" x14ac:dyDescent="0.3">
      <c r="A1745" s="108" t="s">
        <v>872</v>
      </c>
      <c r="B1745">
        <v>52669.999999999993</v>
      </c>
      <c r="C1745">
        <v>60259.999999999993</v>
      </c>
      <c r="D1745">
        <v>67735</v>
      </c>
      <c r="E1745">
        <v>75210</v>
      </c>
      <c r="F1745">
        <v>81305</v>
      </c>
      <c r="G1745">
        <v>87285</v>
      </c>
      <c r="H1745">
        <v>93265</v>
      </c>
      <c r="I1745">
        <v>99359.999999999985</v>
      </c>
    </row>
    <row r="1746" spans="1:9" x14ac:dyDescent="0.3">
      <c r="A1746" s="108" t="s">
        <v>873</v>
      </c>
      <c r="B1746">
        <v>52669.999999999993</v>
      </c>
      <c r="C1746">
        <v>60259.999999999993</v>
      </c>
      <c r="D1746">
        <v>67735</v>
      </c>
      <c r="E1746">
        <v>75210</v>
      </c>
      <c r="F1746">
        <v>81305</v>
      </c>
      <c r="G1746">
        <v>87285</v>
      </c>
      <c r="H1746">
        <v>93265</v>
      </c>
      <c r="I1746">
        <v>99359.999999999985</v>
      </c>
    </row>
    <row r="1747" spans="1:9" x14ac:dyDescent="0.3">
      <c r="A1747" s="108" t="s">
        <v>874</v>
      </c>
      <c r="B1747">
        <v>52669.999999999993</v>
      </c>
      <c r="C1747">
        <v>60259.999999999993</v>
      </c>
      <c r="D1747">
        <v>67735</v>
      </c>
      <c r="E1747">
        <v>75210</v>
      </c>
      <c r="F1747">
        <v>81305</v>
      </c>
      <c r="G1747">
        <v>87285</v>
      </c>
      <c r="H1747">
        <v>93265</v>
      </c>
      <c r="I1747">
        <v>99359.999999999985</v>
      </c>
    </row>
    <row r="1748" spans="1:9" x14ac:dyDescent="0.3">
      <c r="A1748" s="108" t="s">
        <v>875</v>
      </c>
      <c r="B1748">
        <v>53934.999999999993</v>
      </c>
      <c r="C1748">
        <v>61639.999999999993</v>
      </c>
      <c r="D1748">
        <v>69345</v>
      </c>
      <c r="E1748">
        <v>76935</v>
      </c>
      <c r="F1748">
        <v>83145</v>
      </c>
      <c r="G1748">
        <v>89355</v>
      </c>
      <c r="H1748">
        <v>95449.999999999985</v>
      </c>
      <c r="I1748">
        <v>101659.99999999999</v>
      </c>
    </row>
    <row r="1749" spans="1:9" x14ac:dyDescent="0.3">
      <c r="A1749" s="108" t="s">
        <v>876</v>
      </c>
      <c r="B1749">
        <v>52669.999999999993</v>
      </c>
      <c r="C1749">
        <v>60259.999999999993</v>
      </c>
      <c r="D1749">
        <v>67735</v>
      </c>
      <c r="E1749">
        <v>75210</v>
      </c>
      <c r="F1749">
        <v>81305</v>
      </c>
      <c r="G1749">
        <v>87285</v>
      </c>
      <c r="H1749">
        <v>93265</v>
      </c>
      <c r="I1749">
        <v>99359.999999999985</v>
      </c>
    </row>
    <row r="1750" spans="1:9" x14ac:dyDescent="0.3">
      <c r="A1750" s="108" t="s">
        <v>877</v>
      </c>
      <c r="B1750">
        <v>52669.999999999993</v>
      </c>
      <c r="C1750">
        <v>60259.999999999993</v>
      </c>
      <c r="D1750">
        <v>67735</v>
      </c>
      <c r="E1750">
        <v>75210</v>
      </c>
      <c r="F1750">
        <v>81305</v>
      </c>
      <c r="G1750">
        <v>87285</v>
      </c>
      <c r="H1750">
        <v>93265</v>
      </c>
      <c r="I1750">
        <v>99359.999999999985</v>
      </c>
    </row>
    <row r="1751" spans="1:9" x14ac:dyDescent="0.3">
      <c r="A1751" s="108" t="s">
        <v>713</v>
      </c>
      <c r="B1751">
        <v>67620</v>
      </c>
      <c r="C1751">
        <v>77280</v>
      </c>
      <c r="D1751">
        <v>86940</v>
      </c>
      <c r="E1751">
        <v>96484.999999999985</v>
      </c>
      <c r="F1751">
        <v>104304.99999999999</v>
      </c>
      <c r="G1751">
        <v>112009.99999999999</v>
      </c>
      <c r="H1751">
        <v>119714.99999999999</v>
      </c>
      <c r="I1751">
        <v>127419.99999999999</v>
      </c>
    </row>
    <row r="1752" spans="1:9" x14ac:dyDescent="0.3">
      <c r="A1752" s="108" t="s">
        <v>878</v>
      </c>
      <c r="B1752">
        <v>64744.999999999993</v>
      </c>
      <c r="C1752">
        <v>73945</v>
      </c>
      <c r="D1752">
        <v>83145</v>
      </c>
      <c r="E1752">
        <v>92345</v>
      </c>
      <c r="F1752">
        <v>99819.999999999985</v>
      </c>
      <c r="G1752">
        <v>107179.99999999999</v>
      </c>
      <c r="H1752">
        <v>114539.99999999999</v>
      </c>
      <c r="I1752">
        <v>121899.99999999999</v>
      </c>
    </row>
    <row r="1753" spans="1:9" x14ac:dyDescent="0.3">
      <c r="A1753" s="108" t="s">
        <v>879</v>
      </c>
      <c r="B1753">
        <v>54279.999999999993</v>
      </c>
      <c r="C1753">
        <v>62099.999999999993</v>
      </c>
      <c r="D1753">
        <v>69805</v>
      </c>
      <c r="E1753">
        <v>77510</v>
      </c>
      <c r="F1753">
        <v>83720</v>
      </c>
      <c r="G1753">
        <v>89930</v>
      </c>
      <c r="H1753">
        <v>96139.999999999985</v>
      </c>
      <c r="I1753">
        <v>102349.99999999999</v>
      </c>
    </row>
    <row r="1754" spans="1:9" x14ac:dyDescent="0.3">
      <c r="A1754" s="108" t="s">
        <v>880</v>
      </c>
      <c r="B1754">
        <v>75900</v>
      </c>
      <c r="C1754">
        <v>86710</v>
      </c>
      <c r="D1754">
        <v>97519.999999999985</v>
      </c>
      <c r="E1754">
        <v>108329.99999999999</v>
      </c>
      <c r="F1754">
        <v>117069.99999999999</v>
      </c>
      <c r="G1754">
        <v>125694.99999999999</v>
      </c>
      <c r="H1754">
        <v>134435</v>
      </c>
      <c r="I1754">
        <v>143060</v>
      </c>
    </row>
    <row r="1755" spans="1:9" x14ac:dyDescent="0.3">
      <c r="A1755" s="108" t="s">
        <v>275</v>
      </c>
      <c r="B1755">
        <v>54279.999999999993</v>
      </c>
      <c r="C1755">
        <v>62099.999999999993</v>
      </c>
      <c r="D1755">
        <v>69805</v>
      </c>
      <c r="E1755">
        <v>77510</v>
      </c>
      <c r="F1755">
        <v>83720</v>
      </c>
      <c r="G1755">
        <v>89930</v>
      </c>
      <c r="H1755">
        <v>96139.999999999985</v>
      </c>
      <c r="I1755">
        <v>102349.99999999999</v>
      </c>
    </row>
    <row r="1756" spans="1:9" x14ac:dyDescent="0.3">
      <c r="A1756" s="108" t="s">
        <v>881</v>
      </c>
      <c r="B1756">
        <v>67850</v>
      </c>
      <c r="C1756">
        <v>77510</v>
      </c>
      <c r="D1756">
        <v>87170</v>
      </c>
      <c r="E1756">
        <v>96829.999999999985</v>
      </c>
      <c r="F1756">
        <v>104649.99999999999</v>
      </c>
      <c r="G1756">
        <v>112354.99999999999</v>
      </c>
      <c r="H1756">
        <v>120174.99999999999</v>
      </c>
      <c r="I1756">
        <v>127879.99999999999</v>
      </c>
    </row>
    <row r="1757" spans="1:9" x14ac:dyDescent="0.3">
      <c r="A1757" s="108" t="s">
        <v>882</v>
      </c>
      <c r="B1757">
        <v>64169.999999999993</v>
      </c>
      <c r="C1757">
        <v>73255</v>
      </c>
      <c r="D1757">
        <v>82455</v>
      </c>
      <c r="E1757">
        <v>91540</v>
      </c>
      <c r="F1757">
        <v>98899.999999999985</v>
      </c>
      <c r="G1757">
        <v>106259.99999999999</v>
      </c>
      <c r="H1757">
        <v>113619.99999999999</v>
      </c>
      <c r="I1757">
        <v>120864.99999999999</v>
      </c>
    </row>
    <row r="1758" spans="1:9" x14ac:dyDescent="0.3">
      <c r="A1758" s="108" t="s">
        <v>883</v>
      </c>
      <c r="B1758">
        <v>53934.999999999993</v>
      </c>
      <c r="C1758">
        <v>61639.999999999993</v>
      </c>
      <c r="D1758">
        <v>69345</v>
      </c>
      <c r="E1758">
        <v>76935</v>
      </c>
      <c r="F1758">
        <v>83145</v>
      </c>
      <c r="G1758">
        <v>89355</v>
      </c>
      <c r="H1758">
        <v>95449.999999999985</v>
      </c>
      <c r="I1758">
        <v>101659.99999999999</v>
      </c>
    </row>
    <row r="1759" spans="1:9" x14ac:dyDescent="0.3">
      <c r="A1759" s="108" t="s">
        <v>884</v>
      </c>
      <c r="B1759">
        <v>54279.999999999993</v>
      </c>
      <c r="C1759">
        <v>62099.999999999993</v>
      </c>
      <c r="D1759">
        <v>69805</v>
      </c>
      <c r="E1759">
        <v>77510</v>
      </c>
      <c r="F1759">
        <v>83720</v>
      </c>
      <c r="G1759">
        <v>89930</v>
      </c>
      <c r="H1759">
        <v>96139.999999999985</v>
      </c>
      <c r="I1759">
        <v>102349.99999999999</v>
      </c>
    </row>
    <row r="1760" spans="1:9" x14ac:dyDescent="0.3">
      <c r="A1760" s="108" t="s">
        <v>885</v>
      </c>
      <c r="B1760">
        <v>76935</v>
      </c>
      <c r="C1760">
        <v>87860</v>
      </c>
      <c r="D1760">
        <v>98899.999999999985</v>
      </c>
      <c r="E1760">
        <v>109824.99999999999</v>
      </c>
      <c r="F1760">
        <v>118679.99999999999</v>
      </c>
      <c r="G1760">
        <v>127419.99999999999</v>
      </c>
      <c r="H1760">
        <v>136275</v>
      </c>
      <c r="I1760">
        <v>145015</v>
      </c>
    </row>
    <row r="1761" spans="1:9" x14ac:dyDescent="0.3">
      <c r="A1761" s="108" t="s">
        <v>498</v>
      </c>
      <c r="B1761">
        <v>52669.999999999993</v>
      </c>
      <c r="C1761">
        <v>60259.999999999993</v>
      </c>
      <c r="D1761">
        <v>67735</v>
      </c>
      <c r="E1761">
        <v>75210</v>
      </c>
      <c r="F1761">
        <v>81305</v>
      </c>
      <c r="G1761">
        <v>87285</v>
      </c>
      <c r="H1761">
        <v>93265</v>
      </c>
      <c r="I1761">
        <v>99359.999999999985</v>
      </c>
    </row>
    <row r="1762" spans="1:9" x14ac:dyDescent="0.3">
      <c r="A1762" s="108" t="s">
        <v>886</v>
      </c>
      <c r="B1762">
        <v>52669.999999999993</v>
      </c>
      <c r="C1762">
        <v>60259.999999999993</v>
      </c>
      <c r="D1762">
        <v>67735</v>
      </c>
      <c r="E1762">
        <v>75210</v>
      </c>
      <c r="F1762">
        <v>81305</v>
      </c>
      <c r="G1762">
        <v>87285</v>
      </c>
      <c r="H1762">
        <v>93265</v>
      </c>
      <c r="I1762">
        <v>99359.999999999985</v>
      </c>
    </row>
    <row r="1763" spans="1:9" x14ac:dyDescent="0.3">
      <c r="A1763" s="108" t="s">
        <v>20</v>
      </c>
      <c r="B1763">
        <v>52669.999999999993</v>
      </c>
      <c r="C1763">
        <v>60259.999999999993</v>
      </c>
      <c r="D1763">
        <v>67735</v>
      </c>
      <c r="E1763">
        <v>75210</v>
      </c>
      <c r="F1763">
        <v>81305</v>
      </c>
      <c r="G1763">
        <v>87285</v>
      </c>
      <c r="H1763">
        <v>93265</v>
      </c>
      <c r="I1763">
        <v>99359.999999999985</v>
      </c>
    </row>
    <row r="1764" spans="1:9" x14ac:dyDescent="0.3">
      <c r="A1764" s="108" t="s">
        <v>887</v>
      </c>
      <c r="B1764">
        <v>52669.999999999993</v>
      </c>
      <c r="C1764">
        <v>60259.999999999993</v>
      </c>
      <c r="D1764">
        <v>67735</v>
      </c>
      <c r="E1764">
        <v>75210</v>
      </c>
      <c r="F1764">
        <v>81305</v>
      </c>
      <c r="G1764">
        <v>87285</v>
      </c>
      <c r="H1764">
        <v>93265</v>
      </c>
      <c r="I1764">
        <v>99359.999999999985</v>
      </c>
    </row>
    <row r="1765" spans="1:9" x14ac:dyDescent="0.3">
      <c r="A1765" s="108" t="s">
        <v>888</v>
      </c>
      <c r="B1765">
        <v>52669.999999999993</v>
      </c>
      <c r="C1765">
        <v>60259.999999999993</v>
      </c>
      <c r="D1765">
        <v>67735</v>
      </c>
      <c r="E1765">
        <v>75210</v>
      </c>
      <c r="F1765">
        <v>81305</v>
      </c>
      <c r="G1765">
        <v>87285</v>
      </c>
      <c r="H1765">
        <v>93265</v>
      </c>
      <c r="I1765">
        <v>99359.999999999985</v>
      </c>
    </row>
    <row r="1766" spans="1:9" x14ac:dyDescent="0.3">
      <c r="A1766" s="108" t="s">
        <v>889</v>
      </c>
      <c r="B1766">
        <v>57499.999999999993</v>
      </c>
      <c r="C1766">
        <v>65665</v>
      </c>
      <c r="D1766">
        <v>73830</v>
      </c>
      <c r="E1766">
        <v>81995</v>
      </c>
      <c r="F1766">
        <v>88665</v>
      </c>
      <c r="G1766">
        <v>95219.999999999985</v>
      </c>
      <c r="H1766">
        <v>101774.99999999999</v>
      </c>
      <c r="I1766">
        <v>108329.99999999999</v>
      </c>
    </row>
    <row r="1767" spans="1:9" x14ac:dyDescent="0.3">
      <c r="A1767" s="108" t="s">
        <v>25</v>
      </c>
      <c r="B1767">
        <v>53704.999999999993</v>
      </c>
      <c r="C1767">
        <v>61294.999999999993</v>
      </c>
      <c r="D1767">
        <v>69000</v>
      </c>
      <c r="E1767">
        <v>76590</v>
      </c>
      <c r="F1767">
        <v>82800</v>
      </c>
      <c r="G1767">
        <v>88895</v>
      </c>
      <c r="H1767">
        <v>94989.999999999985</v>
      </c>
      <c r="I1767">
        <v>101199.99999999999</v>
      </c>
    </row>
    <row r="1768" spans="1:9" x14ac:dyDescent="0.3">
      <c r="A1768" s="108" t="s">
        <v>890</v>
      </c>
      <c r="B1768">
        <v>75325</v>
      </c>
      <c r="C1768">
        <v>86020</v>
      </c>
      <c r="D1768">
        <v>96829.999999999985</v>
      </c>
      <c r="E1768">
        <v>107524.99999999999</v>
      </c>
      <c r="F1768">
        <v>116149.99999999999</v>
      </c>
      <c r="G1768">
        <v>124774.99999999999</v>
      </c>
      <c r="H1768">
        <v>133400</v>
      </c>
      <c r="I1768">
        <v>142025</v>
      </c>
    </row>
    <row r="1769" spans="1:9" x14ac:dyDescent="0.3">
      <c r="A1769" s="108" t="s">
        <v>891</v>
      </c>
      <c r="B1769">
        <v>63594.999999999993</v>
      </c>
      <c r="C1769">
        <v>72680</v>
      </c>
      <c r="D1769">
        <v>81765</v>
      </c>
      <c r="E1769">
        <v>90735</v>
      </c>
      <c r="F1769">
        <v>98094.999999999985</v>
      </c>
      <c r="G1769">
        <v>105339.99999999999</v>
      </c>
      <c r="H1769">
        <v>112584.99999999999</v>
      </c>
      <c r="I1769">
        <v>119829.99999999999</v>
      </c>
    </row>
    <row r="1770" spans="1:9" x14ac:dyDescent="0.3">
      <c r="A1770" s="108" t="s">
        <v>892</v>
      </c>
      <c r="B1770">
        <v>52669.999999999993</v>
      </c>
      <c r="C1770">
        <v>60259.999999999993</v>
      </c>
      <c r="D1770">
        <v>67735</v>
      </c>
      <c r="E1770">
        <v>75210</v>
      </c>
      <c r="F1770">
        <v>81305</v>
      </c>
      <c r="G1770">
        <v>87285</v>
      </c>
      <c r="H1770">
        <v>93265</v>
      </c>
      <c r="I1770">
        <v>99359.999999999985</v>
      </c>
    </row>
    <row r="1771" spans="1:9" x14ac:dyDescent="0.3">
      <c r="A1771" s="108" t="s">
        <v>893</v>
      </c>
      <c r="B1771">
        <v>61984.999999999993</v>
      </c>
      <c r="C1771">
        <v>70840</v>
      </c>
      <c r="D1771">
        <v>79695</v>
      </c>
      <c r="E1771">
        <v>88550</v>
      </c>
      <c r="F1771">
        <v>95679.999999999985</v>
      </c>
      <c r="G1771">
        <v>102809.99999999999</v>
      </c>
      <c r="H1771">
        <v>109824.99999999999</v>
      </c>
      <c r="I1771">
        <v>116954.99999999999</v>
      </c>
    </row>
    <row r="1772" spans="1:9" x14ac:dyDescent="0.3">
      <c r="A1772" s="108" t="s">
        <v>894</v>
      </c>
      <c r="B1772">
        <v>52669.999999999993</v>
      </c>
      <c r="C1772">
        <v>60259.999999999993</v>
      </c>
      <c r="D1772">
        <v>67735</v>
      </c>
      <c r="E1772">
        <v>75210</v>
      </c>
      <c r="F1772">
        <v>81305</v>
      </c>
      <c r="G1772">
        <v>87285</v>
      </c>
      <c r="H1772">
        <v>93265</v>
      </c>
      <c r="I1772">
        <v>99359.999999999985</v>
      </c>
    </row>
    <row r="1773" spans="1:9" x14ac:dyDescent="0.3">
      <c r="A1773" s="108" t="s">
        <v>895</v>
      </c>
      <c r="B1773">
        <v>76935</v>
      </c>
      <c r="C1773">
        <v>87860</v>
      </c>
      <c r="D1773">
        <v>98899.999999999985</v>
      </c>
      <c r="E1773">
        <v>109824.99999999999</v>
      </c>
      <c r="F1773">
        <v>118679.99999999999</v>
      </c>
      <c r="G1773">
        <v>127419.99999999999</v>
      </c>
      <c r="H1773">
        <v>136275</v>
      </c>
      <c r="I1773">
        <v>145015</v>
      </c>
    </row>
    <row r="1774" spans="1:9" x14ac:dyDescent="0.3">
      <c r="A1774" s="108" t="s">
        <v>896</v>
      </c>
      <c r="B1774">
        <v>53934.999999999993</v>
      </c>
      <c r="C1774">
        <v>61639.999999999993</v>
      </c>
      <c r="D1774">
        <v>69345</v>
      </c>
      <c r="E1774">
        <v>76935</v>
      </c>
      <c r="F1774">
        <v>83145</v>
      </c>
      <c r="G1774">
        <v>89355</v>
      </c>
      <c r="H1774">
        <v>95449.999999999985</v>
      </c>
      <c r="I1774">
        <v>101659.99999999999</v>
      </c>
    </row>
    <row r="1775" spans="1:9" x14ac:dyDescent="0.3">
      <c r="A1775" s="108" t="s">
        <v>897</v>
      </c>
      <c r="B1775">
        <v>61984.999999999993</v>
      </c>
      <c r="C1775">
        <v>70840</v>
      </c>
      <c r="D1775">
        <v>79695</v>
      </c>
      <c r="E1775">
        <v>88550</v>
      </c>
      <c r="F1775">
        <v>95679.999999999985</v>
      </c>
      <c r="G1775">
        <v>102809.99999999999</v>
      </c>
      <c r="H1775">
        <v>109824.99999999999</v>
      </c>
      <c r="I1775">
        <v>116954.99999999999</v>
      </c>
    </row>
    <row r="1776" spans="1:9" x14ac:dyDescent="0.3">
      <c r="A1776" s="108" t="s">
        <v>32</v>
      </c>
      <c r="B1776">
        <v>86135</v>
      </c>
      <c r="C1776">
        <v>98439.999999999985</v>
      </c>
      <c r="D1776">
        <v>110744.99999999999</v>
      </c>
      <c r="E1776">
        <v>123049.99999999999</v>
      </c>
      <c r="F1776">
        <v>132940</v>
      </c>
      <c r="G1776">
        <v>142830</v>
      </c>
      <c r="H1776">
        <v>152605</v>
      </c>
      <c r="I1776">
        <v>162495</v>
      </c>
    </row>
    <row r="1777" spans="1:9" x14ac:dyDescent="0.3">
      <c r="A1777" s="108" t="s">
        <v>898</v>
      </c>
      <c r="B1777">
        <v>75900</v>
      </c>
      <c r="C1777">
        <v>86710</v>
      </c>
      <c r="D1777">
        <v>97519.999999999985</v>
      </c>
      <c r="E1777">
        <v>108329.99999999999</v>
      </c>
      <c r="F1777">
        <v>117069.99999999999</v>
      </c>
      <c r="G1777">
        <v>125694.99999999999</v>
      </c>
      <c r="H1777">
        <v>134435</v>
      </c>
      <c r="I1777">
        <v>143060</v>
      </c>
    </row>
    <row r="1778" spans="1:9" x14ac:dyDescent="0.3">
      <c r="A1778" s="108" t="s">
        <v>899</v>
      </c>
      <c r="B1778">
        <v>54854.999999999993</v>
      </c>
      <c r="C1778">
        <v>62674.999999999993</v>
      </c>
      <c r="D1778">
        <v>70495</v>
      </c>
      <c r="E1778">
        <v>78315</v>
      </c>
      <c r="F1778">
        <v>84640</v>
      </c>
      <c r="G1778">
        <v>90850</v>
      </c>
      <c r="H1778">
        <v>97174.999999999985</v>
      </c>
      <c r="I1778">
        <v>103384.99999999999</v>
      </c>
    </row>
    <row r="1779" spans="1:9" x14ac:dyDescent="0.3">
      <c r="A1779" s="108" t="s">
        <v>900</v>
      </c>
      <c r="B1779">
        <v>52669.999999999993</v>
      </c>
      <c r="C1779">
        <v>60259.999999999993</v>
      </c>
      <c r="D1779">
        <v>67735</v>
      </c>
      <c r="E1779">
        <v>75210</v>
      </c>
      <c r="F1779">
        <v>81305</v>
      </c>
      <c r="G1779">
        <v>87285</v>
      </c>
      <c r="H1779">
        <v>93265</v>
      </c>
      <c r="I1779">
        <v>99359.999999999985</v>
      </c>
    </row>
    <row r="1780" spans="1:9" x14ac:dyDescent="0.3">
      <c r="A1780" s="108" t="s">
        <v>901</v>
      </c>
      <c r="B1780">
        <v>60259.999999999993</v>
      </c>
      <c r="C1780">
        <v>68885</v>
      </c>
      <c r="D1780">
        <v>77510</v>
      </c>
      <c r="E1780">
        <v>86020</v>
      </c>
      <c r="F1780">
        <v>92920</v>
      </c>
      <c r="G1780">
        <v>99819.999999999985</v>
      </c>
      <c r="H1780">
        <v>106719.99999999999</v>
      </c>
      <c r="I1780">
        <v>113619.99999999999</v>
      </c>
    </row>
    <row r="1781" spans="1:9" x14ac:dyDescent="0.3">
      <c r="A1781" s="108" t="s">
        <v>35</v>
      </c>
      <c r="B1781">
        <v>52669.999999999993</v>
      </c>
      <c r="C1781">
        <v>60259.999999999993</v>
      </c>
      <c r="D1781">
        <v>67735</v>
      </c>
      <c r="E1781">
        <v>75210</v>
      </c>
      <c r="F1781">
        <v>81305</v>
      </c>
      <c r="G1781">
        <v>87285</v>
      </c>
      <c r="H1781">
        <v>93265</v>
      </c>
      <c r="I1781">
        <v>99359.999999999985</v>
      </c>
    </row>
    <row r="1782" spans="1:9" x14ac:dyDescent="0.3">
      <c r="A1782" s="108" t="s">
        <v>902</v>
      </c>
      <c r="B1782">
        <v>58764.999999999993</v>
      </c>
      <c r="C1782">
        <v>67160</v>
      </c>
      <c r="D1782">
        <v>75555</v>
      </c>
      <c r="E1782">
        <v>83950</v>
      </c>
      <c r="F1782">
        <v>90735</v>
      </c>
      <c r="G1782">
        <v>97404.999999999985</v>
      </c>
      <c r="H1782">
        <v>104189.99999999999</v>
      </c>
      <c r="I1782">
        <v>110859.99999999999</v>
      </c>
    </row>
    <row r="1783" spans="1:9" x14ac:dyDescent="0.3">
      <c r="A1783" s="108" t="s">
        <v>732</v>
      </c>
      <c r="B1783">
        <v>52669.999999999993</v>
      </c>
      <c r="C1783">
        <v>60259.999999999993</v>
      </c>
      <c r="D1783">
        <v>67735</v>
      </c>
      <c r="E1783">
        <v>75210</v>
      </c>
      <c r="F1783">
        <v>81305</v>
      </c>
      <c r="G1783">
        <v>87285</v>
      </c>
      <c r="H1783">
        <v>93265</v>
      </c>
      <c r="I1783">
        <v>99359.999999999985</v>
      </c>
    </row>
    <row r="1784" spans="1:9" x14ac:dyDescent="0.3">
      <c r="A1784" s="108" t="s">
        <v>903</v>
      </c>
      <c r="B1784">
        <v>56694.999999999993</v>
      </c>
      <c r="C1784">
        <v>64859.999999999993</v>
      </c>
      <c r="D1784">
        <v>72910</v>
      </c>
      <c r="E1784">
        <v>80960</v>
      </c>
      <c r="F1784">
        <v>87515</v>
      </c>
      <c r="G1784">
        <v>93955</v>
      </c>
      <c r="H1784">
        <v>100394.99999999999</v>
      </c>
      <c r="I1784">
        <v>106949.99999999999</v>
      </c>
    </row>
    <row r="1785" spans="1:9" x14ac:dyDescent="0.3">
      <c r="A1785" s="108" t="s">
        <v>904</v>
      </c>
      <c r="B1785">
        <v>57154.999999999993</v>
      </c>
      <c r="C1785">
        <v>65319.999999999993</v>
      </c>
      <c r="D1785">
        <v>73485</v>
      </c>
      <c r="E1785">
        <v>81535</v>
      </c>
      <c r="F1785">
        <v>88090</v>
      </c>
      <c r="G1785">
        <v>94644.999999999985</v>
      </c>
      <c r="H1785">
        <v>101199.99999999999</v>
      </c>
      <c r="I1785">
        <v>107639.99999999999</v>
      </c>
    </row>
    <row r="1786" spans="1:9" x14ac:dyDescent="0.3">
      <c r="A1786" s="108" t="s">
        <v>39</v>
      </c>
      <c r="B1786">
        <v>64744.999999999993</v>
      </c>
      <c r="C1786">
        <v>73945</v>
      </c>
      <c r="D1786">
        <v>83145</v>
      </c>
      <c r="E1786">
        <v>92345</v>
      </c>
      <c r="F1786">
        <v>99819.999999999985</v>
      </c>
      <c r="G1786">
        <v>107179.99999999999</v>
      </c>
      <c r="H1786">
        <v>114539.99999999999</v>
      </c>
      <c r="I1786">
        <v>121899.99999999999</v>
      </c>
    </row>
    <row r="1787" spans="1:9" x14ac:dyDescent="0.3">
      <c r="A1787" s="108" t="s">
        <v>905</v>
      </c>
      <c r="B1787">
        <v>52669.999999999993</v>
      </c>
      <c r="C1787">
        <v>60259.999999999993</v>
      </c>
      <c r="D1787">
        <v>67735</v>
      </c>
      <c r="E1787">
        <v>75210</v>
      </c>
      <c r="F1787">
        <v>81305</v>
      </c>
      <c r="G1787">
        <v>87285</v>
      </c>
      <c r="H1787">
        <v>93265</v>
      </c>
      <c r="I1787">
        <v>99359.999999999985</v>
      </c>
    </row>
    <row r="1788" spans="1:9" x14ac:dyDescent="0.3">
      <c r="A1788" s="108" t="s">
        <v>906</v>
      </c>
      <c r="B1788">
        <v>52669.999999999993</v>
      </c>
      <c r="C1788">
        <v>60259.999999999993</v>
      </c>
      <c r="D1788">
        <v>67735</v>
      </c>
      <c r="E1788">
        <v>75210</v>
      </c>
      <c r="F1788">
        <v>81305</v>
      </c>
      <c r="G1788">
        <v>87285</v>
      </c>
      <c r="H1788">
        <v>93265</v>
      </c>
      <c r="I1788">
        <v>99359.999999999985</v>
      </c>
    </row>
    <row r="1789" spans="1:9" x14ac:dyDescent="0.3">
      <c r="A1789" s="108" t="s">
        <v>907</v>
      </c>
      <c r="B1789">
        <v>52669.999999999993</v>
      </c>
      <c r="C1789">
        <v>60259.999999999993</v>
      </c>
      <c r="D1789">
        <v>67735</v>
      </c>
      <c r="E1789">
        <v>75210</v>
      </c>
      <c r="F1789">
        <v>81305</v>
      </c>
      <c r="G1789">
        <v>87285</v>
      </c>
      <c r="H1789">
        <v>93265</v>
      </c>
      <c r="I1789">
        <v>99359.999999999985</v>
      </c>
    </row>
    <row r="1790" spans="1:9" x14ac:dyDescent="0.3">
      <c r="A1790" s="108" t="s">
        <v>908</v>
      </c>
      <c r="B1790">
        <v>62789.999999999993</v>
      </c>
      <c r="C1790">
        <v>71760</v>
      </c>
      <c r="D1790">
        <v>80730</v>
      </c>
      <c r="E1790">
        <v>89585</v>
      </c>
      <c r="F1790">
        <v>96829.999999999985</v>
      </c>
      <c r="G1790">
        <v>103959.99999999999</v>
      </c>
      <c r="H1790">
        <v>111089.99999999999</v>
      </c>
      <c r="I1790">
        <v>118334.99999999999</v>
      </c>
    </row>
    <row r="1791" spans="1:9" x14ac:dyDescent="0.3">
      <c r="A1791" s="108" t="s">
        <v>42</v>
      </c>
      <c r="B1791">
        <v>55429.999999999993</v>
      </c>
      <c r="C1791">
        <v>63364.999999999993</v>
      </c>
      <c r="D1791">
        <v>71300</v>
      </c>
      <c r="E1791">
        <v>79120</v>
      </c>
      <c r="F1791">
        <v>85560</v>
      </c>
      <c r="G1791">
        <v>91885</v>
      </c>
      <c r="H1791">
        <v>98209.999999999985</v>
      </c>
      <c r="I1791">
        <v>104534.99999999999</v>
      </c>
    </row>
    <row r="1792" spans="1:9" x14ac:dyDescent="0.3">
      <c r="A1792" s="108" t="s">
        <v>909</v>
      </c>
      <c r="B1792">
        <v>86135</v>
      </c>
      <c r="C1792">
        <v>98439.999999999985</v>
      </c>
      <c r="D1792">
        <v>110744.99999999999</v>
      </c>
      <c r="E1792">
        <v>123049.99999999999</v>
      </c>
      <c r="F1792">
        <v>132940</v>
      </c>
      <c r="G1792">
        <v>142830</v>
      </c>
      <c r="H1792">
        <v>152605</v>
      </c>
      <c r="I1792">
        <v>162495</v>
      </c>
    </row>
    <row r="1793" spans="1:11" x14ac:dyDescent="0.3">
      <c r="A1793" s="108" t="s">
        <v>571</v>
      </c>
      <c r="B1793">
        <v>52669.999999999993</v>
      </c>
      <c r="C1793">
        <v>60259.999999999993</v>
      </c>
      <c r="D1793">
        <v>67735</v>
      </c>
      <c r="E1793">
        <v>75210</v>
      </c>
      <c r="F1793">
        <v>81305</v>
      </c>
      <c r="G1793">
        <v>87285</v>
      </c>
      <c r="H1793">
        <v>93265</v>
      </c>
      <c r="I1793">
        <v>99359.999999999985</v>
      </c>
    </row>
    <row r="1794" spans="1:11" x14ac:dyDescent="0.3">
      <c r="A1794" s="108" t="s">
        <v>55</v>
      </c>
      <c r="B1794">
        <v>53934.999999999993</v>
      </c>
      <c r="C1794">
        <v>61639.999999999993</v>
      </c>
      <c r="D1794">
        <v>69345</v>
      </c>
      <c r="E1794">
        <v>76935</v>
      </c>
      <c r="F1794">
        <v>83145</v>
      </c>
      <c r="G1794">
        <v>89355</v>
      </c>
      <c r="H1794">
        <v>95449.999999999985</v>
      </c>
      <c r="I1794">
        <v>101659.99999999999</v>
      </c>
    </row>
    <row r="1795" spans="1:11" x14ac:dyDescent="0.3">
      <c r="A1795" s="108" t="s">
        <v>910</v>
      </c>
      <c r="B1795">
        <v>52669.999999999993</v>
      </c>
      <c r="C1795">
        <v>60259.999999999993</v>
      </c>
      <c r="D1795">
        <v>67735</v>
      </c>
      <c r="E1795">
        <v>75210</v>
      </c>
      <c r="F1795">
        <v>81305</v>
      </c>
      <c r="G1795">
        <v>87285</v>
      </c>
      <c r="H1795">
        <v>93265</v>
      </c>
      <c r="I1795">
        <v>99359.999999999985</v>
      </c>
    </row>
    <row r="1796" spans="1:11" x14ac:dyDescent="0.3">
      <c r="A1796" s="108" t="s">
        <v>303</v>
      </c>
      <c r="B1796">
        <v>61869.999999999993</v>
      </c>
      <c r="C1796">
        <v>70725</v>
      </c>
      <c r="D1796">
        <v>79580</v>
      </c>
      <c r="E1796">
        <v>88320</v>
      </c>
      <c r="F1796">
        <v>95449.999999999985</v>
      </c>
      <c r="G1796">
        <v>102464.99999999999</v>
      </c>
      <c r="H1796">
        <v>109594.99999999999</v>
      </c>
      <c r="I1796">
        <v>116609.99999999999</v>
      </c>
    </row>
    <row r="1797" spans="1:11" x14ac:dyDescent="0.3">
      <c r="A1797" s="108" t="s">
        <v>911</v>
      </c>
      <c r="B1797">
        <v>52669.999999999993</v>
      </c>
      <c r="C1797">
        <v>60259.999999999993</v>
      </c>
      <c r="D1797">
        <v>67735</v>
      </c>
      <c r="E1797">
        <v>75210</v>
      </c>
      <c r="F1797">
        <v>81305</v>
      </c>
      <c r="G1797">
        <v>87285</v>
      </c>
      <c r="H1797">
        <v>93265</v>
      </c>
      <c r="I1797">
        <v>99359.999999999985</v>
      </c>
    </row>
    <row r="1798" spans="1:11" x14ac:dyDescent="0.3">
      <c r="A1798" s="108" t="s">
        <v>58</v>
      </c>
      <c r="B1798">
        <v>52669.999999999993</v>
      </c>
      <c r="C1798">
        <v>60259.999999999993</v>
      </c>
      <c r="D1798">
        <v>67735</v>
      </c>
      <c r="E1798">
        <v>75210</v>
      </c>
      <c r="F1798">
        <v>81305</v>
      </c>
      <c r="G1798">
        <v>87285</v>
      </c>
      <c r="H1798">
        <v>93265</v>
      </c>
      <c r="I1798">
        <v>99359.999999999985</v>
      </c>
    </row>
    <row r="1799" spans="1:11" x14ac:dyDescent="0.3">
      <c r="A1799" s="108" t="s">
        <v>60</v>
      </c>
      <c r="B1799">
        <v>64744.999999999993</v>
      </c>
      <c r="C1799">
        <v>73945</v>
      </c>
      <c r="D1799">
        <v>83145</v>
      </c>
      <c r="E1799">
        <v>92345</v>
      </c>
      <c r="F1799">
        <v>99819.999999999985</v>
      </c>
      <c r="G1799">
        <v>107179.99999999999</v>
      </c>
      <c r="H1799">
        <v>114539.99999999999</v>
      </c>
      <c r="I1799">
        <v>121899.99999999999</v>
      </c>
    </row>
    <row r="1800" spans="1:11" x14ac:dyDescent="0.3">
      <c r="A1800" s="108" t="s">
        <v>126</v>
      </c>
      <c r="B1800">
        <v>52669.999999999993</v>
      </c>
      <c r="C1800">
        <v>60259.999999999993</v>
      </c>
      <c r="D1800">
        <v>67735</v>
      </c>
      <c r="E1800">
        <v>75210</v>
      </c>
      <c r="F1800">
        <v>81305</v>
      </c>
      <c r="G1800">
        <v>87285</v>
      </c>
      <c r="H1800">
        <v>93265</v>
      </c>
      <c r="I1800">
        <v>99359.999999999985</v>
      </c>
      <c r="K1800" s="101"/>
    </row>
    <row r="1801" spans="1:11" x14ac:dyDescent="0.3">
      <c r="A1801" s="108" t="s">
        <v>746</v>
      </c>
      <c r="B1801">
        <v>75900</v>
      </c>
      <c r="C1801">
        <v>86710</v>
      </c>
      <c r="D1801">
        <v>97519.999999999985</v>
      </c>
      <c r="E1801">
        <v>108329.99999999999</v>
      </c>
      <c r="F1801">
        <v>117069.99999999999</v>
      </c>
      <c r="G1801">
        <v>125694.99999999999</v>
      </c>
      <c r="H1801">
        <v>134435</v>
      </c>
      <c r="I1801">
        <v>143060</v>
      </c>
    </row>
    <row r="1802" spans="1:11" x14ac:dyDescent="0.3">
      <c r="A1802" s="108" t="s">
        <v>601</v>
      </c>
      <c r="B1802">
        <v>53359.999999999993</v>
      </c>
      <c r="C1802">
        <v>60949.999999999993</v>
      </c>
      <c r="D1802">
        <v>68540</v>
      </c>
      <c r="E1802">
        <v>76130</v>
      </c>
      <c r="F1802">
        <v>82225</v>
      </c>
      <c r="G1802">
        <v>88320</v>
      </c>
      <c r="H1802">
        <v>94414.999999999985</v>
      </c>
      <c r="I1802">
        <v>100509.99999999999</v>
      </c>
    </row>
    <row r="1803" spans="1:11" x14ac:dyDescent="0.3">
      <c r="A1803" s="108" t="s">
        <v>71</v>
      </c>
      <c r="B1803">
        <v>52669.999999999993</v>
      </c>
      <c r="C1803">
        <v>60259.999999999993</v>
      </c>
      <c r="D1803">
        <v>67735</v>
      </c>
      <c r="E1803">
        <v>75210</v>
      </c>
      <c r="F1803">
        <v>81305</v>
      </c>
      <c r="G1803">
        <v>87285</v>
      </c>
      <c r="H1803">
        <v>93265</v>
      </c>
      <c r="I1803">
        <v>99359.999999999985</v>
      </c>
    </row>
    <row r="1804" spans="1:11" x14ac:dyDescent="0.3">
      <c r="A1804" s="108" t="s">
        <v>603</v>
      </c>
      <c r="B1804">
        <v>68885</v>
      </c>
      <c r="C1804">
        <v>78660</v>
      </c>
      <c r="D1804">
        <v>88550</v>
      </c>
      <c r="E1804">
        <v>98324.999999999985</v>
      </c>
      <c r="F1804">
        <v>106259.99999999999</v>
      </c>
      <c r="G1804">
        <v>114079.99999999999</v>
      </c>
      <c r="H1804">
        <v>122014.99999999999</v>
      </c>
      <c r="I1804">
        <v>129834.99999999999</v>
      </c>
    </row>
    <row r="1805" spans="1:11" x14ac:dyDescent="0.3">
      <c r="A1805" s="108" t="s">
        <v>912</v>
      </c>
      <c r="B1805">
        <v>53934.999999999993</v>
      </c>
      <c r="C1805">
        <v>61639.999999999993</v>
      </c>
      <c r="D1805">
        <v>69345</v>
      </c>
      <c r="E1805">
        <v>76935</v>
      </c>
      <c r="F1805">
        <v>83145</v>
      </c>
      <c r="G1805">
        <v>89355</v>
      </c>
      <c r="H1805">
        <v>95449.999999999985</v>
      </c>
      <c r="I1805">
        <v>101659.99999999999</v>
      </c>
    </row>
    <row r="1806" spans="1:11" x14ac:dyDescent="0.3">
      <c r="A1806" s="108" t="s">
        <v>913</v>
      </c>
      <c r="B1806">
        <v>68655</v>
      </c>
      <c r="C1806">
        <v>78430</v>
      </c>
      <c r="D1806">
        <v>88205</v>
      </c>
      <c r="E1806">
        <v>97979.999999999985</v>
      </c>
      <c r="F1806">
        <v>105914.99999999999</v>
      </c>
      <c r="G1806">
        <v>113734.99999999999</v>
      </c>
      <c r="H1806">
        <v>121554.99999999999</v>
      </c>
      <c r="I1806">
        <v>129374.99999999999</v>
      </c>
    </row>
    <row r="1807" spans="1:11" x14ac:dyDescent="0.3">
      <c r="A1807" s="108" t="s">
        <v>749</v>
      </c>
      <c r="B1807">
        <v>52669.999999999993</v>
      </c>
      <c r="C1807">
        <v>60259.999999999993</v>
      </c>
      <c r="D1807">
        <v>67735</v>
      </c>
      <c r="E1807">
        <v>75210</v>
      </c>
      <c r="F1807">
        <v>81305</v>
      </c>
      <c r="G1807">
        <v>87285</v>
      </c>
      <c r="H1807">
        <v>93265</v>
      </c>
      <c r="I1807">
        <v>99359.999999999985</v>
      </c>
    </row>
    <row r="1808" spans="1:11" x14ac:dyDescent="0.3">
      <c r="A1808" s="108" t="s">
        <v>914</v>
      </c>
      <c r="B1808">
        <v>53474.999999999993</v>
      </c>
      <c r="C1808">
        <v>61179.999999999993</v>
      </c>
      <c r="D1808">
        <v>68770</v>
      </c>
      <c r="E1808">
        <v>76360</v>
      </c>
      <c r="F1808">
        <v>82570</v>
      </c>
      <c r="G1808">
        <v>88665</v>
      </c>
      <c r="H1808">
        <v>94759.999999999985</v>
      </c>
      <c r="I1808">
        <v>100854.99999999999</v>
      </c>
    </row>
    <row r="1809" spans="1:11" x14ac:dyDescent="0.3">
      <c r="A1809" s="108" t="s">
        <v>131</v>
      </c>
      <c r="B1809">
        <v>76935</v>
      </c>
      <c r="C1809">
        <v>87860</v>
      </c>
      <c r="D1809">
        <v>98899.999999999985</v>
      </c>
      <c r="E1809">
        <v>109824.99999999999</v>
      </c>
      <c r="F1809">
        <v>118679.99999999999</v>
      </c>
      <c r="G1809">
        <v>127419.99999999999</v>
      </c>
      <c r="H1809">
        <v>136275</v>
      </c>
      <c r="I1809">
        <v>145015</v>
      </c>
    </row>
    <row r="1810" spans="1:11" x14ac:dyDescent="0.3">
      <c r="A1810" s="108" t="s">
        <v>915</v>
      </c>
      <c r="B1810">
        <v>54739.999999999993</v>
      </c>
      <c r="C1810">
        <v>62559.999999999993</v>
      </c>
      <c r="D1810">
        <v>70380</v>
      </c>
      <c r="E1810">
        <v>78085</v>
      </c>
      <c r="F1810">
        <v>84410</v>
      </c>
      <c r="G1810">
        <v>90620</v>
      </c>
      <c r="H1810">
        <v>96829.999999999985</v>
      </c>
      <c r="I1810">
        <v>103154.99999999999</v>
      </c>
    </row>
    <row r="1811" spans="1:11" x14ac:dyDescent="0.3">
      <c r="A1811" s="108" t="s">
        <v>916</v>
      </c>
      <c r="B1811">
        <v>58074.999999999993</v>
      </c>
      <c r="C1811">
        <v>66355</v>
      </c>
      <c r="D1811">
        <v>74635</v>
      </c>
      <c r="E1811">
        <v>82915</v>
      </c>
      <c r="F1811">
        <v>89585</v>
      </c>
      <c r="G1811">
        <v>96254.999999999985</v>
      </c>
      <c r="H1811">
        <v>102924.99999999999</v>
      </c>
      <c r="I1811">
        <v>109479.99999999999</v>
      </c>
    </row>
    <row r="1812" spans="1:11" x14ac:dyDescent="0.3">
      <c r="A1812" s="108" t="s">
        <v>917</v>
      </c>
      <c r="B1812">
        <v>63134.999999999993</v>
      </c>
      <c r="C1812">
        <v>72220</v>
      </c>
      <c r="D1812">
        <v>81190</v>
      </c>
      <c r="E1812">
        <v>90160</v>
      </c>
      <c r="F1812">
        <v>97404.999999999985</v>
      </c>
      <c r="G1812">
        <v>104649.99999999999</v>
      </c>
      <c r="H1812">
        <v>111894.99999999999</v>
      </c>
      <c r="I1812">
        <v>119024.99999999999</v>
      </c>
    </row>
    <row r="1813" spans="1:11" x14ac:dyDescent="0.3">
      <c r="A1813" s="108" t="s">
        <v>918</v>
      </c>
      <c r="B1813">
        <v>52669.999999999993</v>
      </c>
      <c r="C1813">
        <v>60259.999999999993</v>
      </c>
      <c r="D1813">
        <v>67735</v>
      </c>
      <c r="E1813">
        <v>75210</v>
      </c>
      <c r="F1813">
        <v>81305</v>
      </c>
      <c r="G1813">
        <v>87285</v>
      </c>
      <c r="H1813">
        <v>93265</v>
      </c>
      <c r="I1813">
        <v>99359.999999999985</v>
      </c>
    </row>
    <row r="1814" spans="1:11" x14ac:dyDescent="0.3">
      <c r="A1814" s="108" t="s">
        <v>919</v>
      </c>
      <c r="B1814">
        <v>57154.999999999993</v>
      </c>
      <c r="C1814">
        <v>65319.999999999993</v>
      </c>
      <c r="D1814">
        <v>73485</v>
      </c>
      <c r="E1814">
        <v>81535</v>
      </c>
      <c r="F1814">
        <v>88090</v>
      </c>
      <c r="G1814">
        <v>94644.999999999985</v>
      </c>
      <c r="H1814">
        <v>101199.99999999999</v>
      </c>
      <c r="I1814">
        <v>107639.99999999999</v>
      </c>
    </row>
    <row r="1815" spans="1:11" x14ac:dyDescent="0.3">
      <c r="A1815" s="108" t="s">
        <v>920</v>
      </c>
      <c r="B1815">
        <v>57154.999999999993</v>
      </c>
      <c r="C1815">
        <v>65319.999999999993</v>
      </c>
      <c r="D1815">
        <v>73485</v>
      </c>
      <c r="E1815">
        <v>81535</v>
      </c>
      <c r="F1815">
        <v>88090</v>
      </c>
      <c r="G1815">
        <v>94644.999999999985</v>
      </c>
      <c r="H1815">
        <v>101199.99999999999</v>
      </c>
      <c r="I1815">
        <v>107639.99999999999</v>
      </c>
      <c r="K1815" s="101"/>
    </row>
    <row r="1816" spans="1:11" x14ac:dyDescent="0.3">
      <c r="A1816" s="108" t="s">
        <v>370</v>
      </c>
      <c r="B1816">
        <v>53934.999999999993</v>
      </c>
      <c r="C1816">
        <v>61639.999999999993</v>
      </c>
      <c r="D1816">
        <v>69345</v>
      </c>
      <c r="E1816">
        <v>76935</v>
      </c>
      <c r="F1816">
        <v>83145</v>
      </c>
      <c r="G1816">
        <v>89355</v>
      </c>
      <c r="H1816">
        <v>95449.999999999985</v>
      </c>
      <c r="I1816">
        <v>101659.99999999999</v>
      </c>
    </row>
    <row r="1817" spans="1:11" x14ac:dyDescent="0.3">
      <c r="A1817" s="108" t="s">
        <v>82</v>
      </c>
      <c r="B1817">
        <v>58764.999999999993</v>
      </c>
      <c r="C1817">
        <v>67160</v>
      </c>
      <c r="D1817">
        <v>75555</v>
      </c>
      <c r="E1817">
        <v>83950</v>
      </c>
      <c r="F1817">
        <v>90735</v>
      </c>
      <c r="G1817">
        <v>97404.999999999985</v>
      </c>
      <c r="H1817">
        <v>104189.99999999999</v>
      </c>
      <c r="I1817">
        <v>110859.99999999999</v>
      </c>
    </row>
    <row r="1818" spans="1:11" x14ac:dyDescent="0.3">
      <c r="A1818" s="108" t="s">
        <v>760</v>
      </c>
      <c r="B1818">
        <v>52669.999999999993</v>
      </c>
      <c r="C1818">
        <v>60259.999999999993</v>
      </c>
      <c r="D1818">
        <v>67735</v>
      </c>
      <c r="E1818">
        <v>75210</v>
      </c>
      <c r="F1818">
        <v>81305</v>
      </c>
      <c r="G1818">
        <v>87285</v>
      </c>
      <c r="H1818">
        <v>93265</v>
      </c>
      <c r="I1818">
        <v>99359.999999999985</v>
      </c>
    </row>
    <row r="1819" spans="1:11" x14ac:dyDescent="0.3">
      <c r="A1819" s="108" t="s">
        <v>921</v>
      </c>
      <c r="B1819">
        <v>52669.999999999993</v>
      </c>
      <c r="C1819">
        <v>60259.999999999993</v>
      </c>
      <c r="D1819">
        <v>67735</v>
      </c>
      <c r="E1819">
        <v>75210</v>
      </c>
      <c r="F1819">
        <v>81305</v>
      </c>
      <c r="G1819">
        <v>87285</v>
      </c>
      <c r="H1819">
        <v>93265</v>
      </c>
      <c r="I1819">
        <v>99359.999999999985</v>
      </c>
    </row>
    <row r="1820" spans="1:11" x14ac:dyDescent="0.3">
      <c r="A1820" s="108" t="s">
        <v>763</v>
      </c>
      <c r="B1820">
        <v>52669.999999999993</v>
      </c>
      <c r="C1820">
        <v>60259.999999999993</v>
      </c>
      <c r="D1820">
        <v>67735</v>
      </c>
      <c r="E1820">
        <v>75210</v>
      </c>
      <c r="F1820">
        <v>81305</v>
      </c>
      <c r="G1820">
        <v>87285</v>
      </c>
      <c r="H1820">
        <v>93265</v>
      </c>
      <c r="I1820">
        <v>99359.999999999985</v>
      </c>
    </row>
    <row r="1821" spans="1:11" x14ac:dyDescent="0.3">
      <c r="A1821" s="108" t="s">
        <v>320</v>
      </c>
      <c r="B1821">
        <v>56119.999999999993</v>
      </c>
      <c r="C1821">
        <v>64169.999999999993</v>
      </c>
      <c r="D1821">
        <v>72220</v>
      </c>
      <c r="E1821">
        <v>80155</v>
      </c>
      <c r="F1821">
        <v>86595</v>
      </c>
      <c r="G1821">
        <v>93035</v>
      </c>
      <c r="H1821">
        <v>99474.999999999985</v>
      </c>
      <c r="I1821">
        <v>105914.99999999999</v>
      </c>
    </row>
    <row r="1822" spans="1:11" x14ac:dyDescent="0.3">
      <c r="A1822" s="108" t="s">
        <v>922</v>
      </c>
      <c r="B1822">
        <v>52669.999999999993</v>
      </c>
      <c r="C1822">
        <v>60259.999999999993</v>
      </c>
      <c r="D1822">
        <v>67735</v>
      </c>
      <c r="E1822">
        <v>75210</v>
      </c>
      <c r="F1822">
        <v>81305</v>
      </c>
      <c r="G1822">
        <v>87285</v>
      </c>
      <c r="H1822">
        <v>93265</v>
      </c>
      <c r="I1822">
        <v>99359.999999999985</v>
      </c>
    </row>
    <row r="1823" spans="1:11" x14ac:dyDescent="0.3">
      <c r="A1823" s="108" t="s">
        <v>923</v>
      </c>
      <c r="B1823">
        <v>52669.999999999993</v>
      </c>
      <c r="C1823">
        <v>60259.999999999993</v>
      </c>
      <c r="D1823">
        <v>67735</v>
      </c>
      <c r="E1823">
        <v>75210</v>
      </c>
      <c r="F1823">
        <v>81305</v>
      </c>
      <c r="G1823">
        <v>87285</v>
      </c>
      <c r="H1823">
        <v>93265</v>
      </c>
      <c r="I1823">
        <v>99359.999999999985</v>
      </c>
    </row>
    <row r="1824" spans="1:11" x14ac:dyDescent="0.3">
      <c r="A1824" s="108" t="s">
        <v>924</v>
      </c>
      <c r="B1824">
        <v>52669.999999999993</v>
      </c>
      <c r="C1824">
        <v>60259.999999999993</v>
      </c>
      <c r="D1824">
        <v>67735</v>
      </c>
      <c r="E1824">
        <v>75210</v>
      </c>
      <c r="F1824">
        <v>81305</v>
      </c>
      <c r="G1824">
        <v>87285</v>
      </c>
      <c r="H1824">
        <v>93265</v>
      </c>
      <c r="I1824">
        <v>99359.999999999985</v>
      </c>
    </row>
    <row r="1825" spans="1:9" x14ac:dyDescent="0.3">
      <c r="A1825" s="108" t="s">
        <v>925</v>
      </c>
      <c r="B1825">
        <v>56004.999999999993</v>
      </c>
      <c r="C1825">
        <v>63939.999999999993</v>
      </c>
      <c r="D1825">
        <v>71990</v>
      </c>
      <c r="E1825">
        <v>79925</v>
      </c>
      <c r="F1825">
        <v>86365</v>
      </c>
      <c r="G1825">
        <v>92805</v>
      </c>
      <c r="H1825">
        <v>99129.999999999985</v>
      </c>
      <c r="I1825">
        <v>105569.99999999999</v>
      </c>
    </row>
    <row r="1826" spans="1:9" x14ac:dyDescent="0.3">
      <c r="A1826" s="108" t="s">
        <v>926</v>
      </c>
      <c r="B1826">
        <v>61984.999999999993</v>
      </c>
      <c r="C1826">
        <v>70840</v>
      </c>
      <c r="D1826">
        <v>79695</v>
      </c>
      <c r="E1826">
        <v>88550</v>
      </c>
      <c r="F1826">
        <v>95679.999999999985</v>
      </c>
      <c r="G1826">
        <v>102809.99999999999</v>
      </c>
      <c r="H1826">
        <v>109824.99999999999</v>
      </c>
      <c r="I1826">
        <v>116954.99999999999</v>
      </c>
    </row>
    <row r="1827" spans="1:9" x14ac:dyDescent="0.3">
      <c r="A1827" s="108" t="s">
        <v>769</v>
      </c>
      <c r="B1827">
        <v>56234.999999999993</v>
      </c>
      <c r="C1827">
        <v>64284.999999999993</v>
      </c>
      <c r="D1827">
        <v>72335</v>
      </c>
      <c r="E1827">
        <v>80270</v>
      </c>
      <c r="F1827">
        <v>86710</v>
      </c>
      <c r="G1827">
        <v>93150</v>
      </c>
      <c r="H1827">
        <v>99589.999999999985</v>
      </c>
      <c r="I1827">
        <v>106029.99999999999</v>
      </c>
    </row>
    <row r="1828" spans="1:9" x14ac:dyDescent="0.3">
      <c r="A1828" s="108" t="s">
        <v>927</v>
      </c>
      <c r="B1828">
        <v>52669.999999999993</v>
      </c>
      <c r="C1828">
        <v>60259.999999999993</v>
      </c>
      <c r="D1828">
        <v>67735</v>
      </c>
      <c r="E1828">
        <v>75210</v>
      </c>
      <c r="F1828">
        <v>81305</v>
      </c>
      <c r="G1828">
        <v>87285</v>
      </c>
      <c r="H1828">
        <v>93265</v>
      </c>
      <c r="I1828">
        <v>99359.999999999985</v>
      </c>
    </row>
    <row r="1829" spans="1:9" x14ac:dyDescent="0.3">
      <c r="A1829" s="108" t="s">
        <v>928</v>
      </c>
      <c r="B1829">
        <v>53244.999999999993</v>
      </c>
      <c r="C1829">
        <v>60834.999999999993</v>
      </c>
      <c r="D1829">
        <v>68425</v>
      </c>
      <c r="E1829">
        <v>76015</v>
      </c>
      <c r="F1829">
        <v>82110</v>
      </c>
      <c r="G1829">
        <v>88205</v>
      </c>
      <c r="H1829">
        <v>94299.999999999985</v>
      </c>
      <c r="I1829">
        <v>100394.99999999999</v>
      </c>
    </row>
    <row r="1830" spans="1:9" x14ac:dyDescent="0.3">
      <c r="A1830" s="108" t="s">
        <v>929</v>
      </c>
      <c r="B1830">
        <v>52669.999999999993</v>
      </c>
      <c r="C1830">
        <v>60259.999999999993</v>
      </c>
      <c r="D1830">
        <v>67735</v>
      </c>
      <c r="E1830">
        <v>75210</v>
      </c>
      <c r="F1830">
        <v>81305</v>
      </c>
      <c r="G1830">
        <v>87285</v>
      </c>
      <c r="H1830">
        <v>93265</v>
      </c>
      <c r="I1830">
        <v>99359.999999999985</v>
      </c>
    </row>
    <row r="1831" spans="1:9" x14ac:dyDescent="0.3">
      <c r="A1831" s="108" t="s">
        <v>94</v>
      </c>
      <c r="B1831">
        <v>75900</v>
      </c>
      <c r="C1831">
        <v>86710</v>
      </c>
      <c r="D1831">
        <v>97519.999999999985</v>
      </c>
      <c r="E1831">
        <v>108329.99999999999</v>
      </c>
      <c r="F1831">
        <v>117069.99999999999</v>
      </c>
      <c r="G1831">
        <v>125694.99999999999</v>
      </c>
      <c r="H1831">
        <v>134435</v>
      </c>
      <c r="I1831">
        <v>143060</v>
      </c>
    </row>
    <row r="1832" spans="1:9" x14ac:dyDescent="0.3">
      <c r="A1832" s="108" t="s">
        <v>930</v>
      </c>
      <c r="B1832">
        <v>52669.999999999993</v>
      </c>
      <c r="C1832">
        <v>60259.999999999993</v>
      </c>
      <c r="D1832">
        <v>67735</v>
      </c>
      <c r="E1832">
        <v>75210</v>
      </c>
      <c r="F1832">
        <v>81305</v>
      </c>
      <c r="G1832">
        <v>87285</v>
      </c>
      <c r="H1832">
        <v>93265</v>
      </c>
      <c r="I1832">
        <v>99359.999999999985</v>
      </c>
    </row>
    <row r="1833" spans="1:9" x14ac:dyDescent="0.3">
      <c r="A1833" s="108" t="s">
        <v>931</v>
      </c>
      <c r="B1833">
        <v>86135</v>
      </c>
      <c r="C1833">
        <v>98439.999999999985</v>
      </c>
      <c r="D1833">
        <v>110744.99999999999</v>
      </c>
      <c r="E1833">
        <v>123049.99999999999</v>
      </c>
      <c r="F1833">
        <v>132940</v>
      </c>
      <c r="G1833">
        <v>142830</v>
      </c>
      <c r="H1833">
        <v>152605</v>
      </c>
      <c r="I1833">
        <v>162495</v>
      </c>
    </row>
    <row r="1834" spans="1:9" x14ac:dyDescent="0.3">
      <c r="A1834" s="108" t="s">
        <v>97</v>
      </c>
      <c r="B1834">
        <v>52669.999999999993</v>
      </c>
      <c r="C1834">
        <v>60259.999999999993</v>
      </c>
      <c r="D1834">
        <v>67735</v>
      </c>
      <c r="E1834">
        <v>75210</v>
      </c>
      <c r="F1834">
        <v>81305</v>
      </c>
      <c r="G1834">
        <v>87285</v>
      </c>
      <c r="H1834">
        <v>93265</v>
      </c>
      <c r="I1834">
        <v>99359.999999999985</v>
      </c>
    </row>
    <row r="1835" spans="1:9" x14ac:dyDescent="0.3">
      <c r="A1835" s="108" t="s">
        <v>98</v>
      </c>
      <c r="B1835">
        <v>52669.999999999993</v>
      </c>
      <c r="C1835">
        <v>60259.999999999993</v>
      </c>
      <c r="D1835">
        <v>67735</v>
      </c>
      <c r="E1835">
        <v>75210</v>
      </c>
      <c r="F1835">
        <v>81305</v>
      </c>
      <c r="G1835">
        <v>87285</v>
      </c>
      <c r="H1835">
        <v>93265</v>
      </c>
      <c r="I1835">
        <v>99359.999999999985</v>
      </c>
    </row>
    <row r="1836" spans="1:9" x14ac:dyDescent="0.3">
      <c r="A1836" s="108" t="s">
        <v>932</v>
      </c>
      <c r="B1836">
        <v>64284.999999999993</v>
      </c>
      <c r="C1836">
        <v>73485</v>
      </c>
      <c r="D1836">
        <v>82685</v>
      </c>
      <c r="E1836">
        <v>91770</v>
      </c>
      <c r="F1836">
        <v>99129.999999999985</v>
      </c>
      <c r="G1836">
        <v>106489.99999999999</v>
      </c>
      <c r="H1836">
        <v>113849.99999999999</v>
      </c>
      <c r="I1836">
        <v>121209.99999999999</v>
      </c>
    </row>
    <row r="1837" spans="1:9" x14ac:dyDescent="0.3">
      <c r="A1837" s="108" t="s">
        <v>99</v>
      </c>
      <c r="B1837">
        <v>52669.999999999993</v>
      </c>
      <c r="C1837">
        <v>60259.999999999993</v>
      </c>
      <c r="D1837">
        <v>67735</v>
      </c>
      <c r="E1837">
        <v>75210</v>
      </c>
      <c r="F1837">
        <v>81305</v>
      </c>
      <c r="G1837">
        <v>87285</v>
      </c>
      <c r="H1837">
        <v>93265</v>
      </c>
      <c r="I1837">
        <v>99359.999999999985</v>
      </c>
    </row>
    <row r="1838" spans="1:9" x14ac:dyDescent="0.3">
      <c r="A1838" s="108" t="s">
        <v>933</v>
      </c>
      <c r="B1838">
        <v>52669.999999999993</v>
      </c>
      <c r="C1838">
        <v>60259.999999999993</v>
      </c>
      <c r="D1838">
        <v>67735</v>
      </c>
      <c r="E1838">
        <v>75210</v>
      </c>
      <c r="F1838">
        <v>81305</v>
      </c>
      <c r="G1838">
        <v>87285</v>
      </c>
      <c r="H1838">
        <v>93265</v>
      </c>
      <c r="I1838">
        <v>99359.999999999985</v>
      </c>
    </row>
    <row r="1839" spans="1:9" x14ac:dyDescent="0.3">
      <c r="A1839" s="108" t="s">
        <v>668</v>
      </c>
      <c r="B1839">
        <v>57729.999999999993</v>
      </c>
      <c r="C1839">
        <v>65895</v>
      </c>
      <c r="D1839">
        <v>74175</v>
      </c>
      <c r="E1839">
        <v>82340</v>
      </c>
      <c r="F1839">
        <v>89010</v>
      </c>
      <c r="G1839">
        <v>95564.999999999985</v>
      </c>
      <c r="H1839">
        <v>102119.99999999999</v>
      </c>
      <c r="I1839">
        <v>108789.99999999999</v>
      </c>
    </row>
    <row r="1840" spans="1:9" x14ac:dyDescent="0.3">
      <c r="A1840" s="108" t="s">
        <v>934</v>
      </c>
      <c r="B1840">
        <v>61984.999999999993</v>
      </c>
      <c r="C1840">
        <v>70840</v>
      </c>
      <c r="D1840">
        <v>79695</v>
      </c>
      <c r="E1840">
        <v>88550</v>
      </c>
      <c r="F1840">
        <v>95679.999999999985</v>
      </c>
      <c r="G1840">
        <v>102809.99999999999</v>
      </c>
      <c r="H1840">
        <v>109824.99999999999</v>
      </c>
      <c r="I1840">
        <v>116954.99999999999</v>
      </c>
    </row>
    <row r="1841" spans="1:11" x14ac:dyDescent="0.3">
      <c r="A1841" s="108" t="s">
        <v>935</v>
      </c>
      <c r="B1841">
        <v>52669.999999999993</v>
      </c>
      <c r="C1841">
        <v>60259.999999999993</v>
      </c>
      <c r="D1841">
        <v>67735</v>
      </c>
      <c r="E1841">
        <v>75210</v>
      </c>
      <c r="F1841">
        <v>81305</v>
      </c>
      <c r="G1841">
        <v>87285</v>
      </c>
      <c r="H1841">
        <v>93265</v>
      </c>
      <c r="I1841">
        <v>99359.999999999985</v>
      </c>
    </row>
    <row r="1842" spans="1:11" x14ac:dyDescent="0.3">
      <c r="A1842" s="108" t="s">
        <v>8</v>
      </c>
      <c r="B1842">
        <v>77280</v>
      </c>
      <c r="C1842">
        <v>88320</v>
      </c>
      <c r="D1842">
        <v>99359.999999999985</v>
      </c>
      <c r="E1842">
        <v>110399.99999999999</v>
      </c>
      <c r="F1842">
        <v>119254.99999999999</v>
      </c>
      <c r="G1842">
        <v>128109.99999999999</v>
      </c>
      <c r="H1842">
        <v>136965</v>
      </c>
      <c r="I1842">
        <v>145820</v>
      </c>
      <c r="K1842" s="106" t="s">
        <v>1852</v>
      </c>
    </row>
    <row r="1843" spans="1:11" x14ac:dyDescent="0.3">
      <c r="A1843" s="108" t="s">
        <v>1521</v>
      </c>
      <c r="B1843">
        <v>77050</v>
      </c>
      <c r="C1843">
        <v>87975</v>
      </c>
      <c r="D1843">
        <v>99014.999999999985</v>
      </c>
      <c r="E1843">
        <v>109939.99999999999</v>
      </c>
      <c r="F1843">
        <v>118794.99999999999</v>
      </c>
      <c r="G1843">
        <v>127534.99999999999</v>
      </c>
      <c r="H1843">
        <v>136390</v>
      </c>
      <c r="I1843">
        <v>145130</v>
      </c>
    </row>
    <row r="1844" spans="1:11" x14ac:dyDescent="0.3">
      <c r="A1844" s="108" t="s">
        <v>1522</v>
      </c>
      <c r="B1844">
        <v>74980</v>
      </c>
      <c r="C1844">
        <v>85675</v>
      </c>
      <c r="D1844">
        <v>96369.999999999985</v>
      </c>
      <c r="E1844">
        <v>107064.99999999999</v>
      </c>
      <c r="F1844">
        <v>115689.99999999999</v>
      </c>
      <c r="G1844">
        <v>124199.99999999999</v>
      </c>
      <c r="H1844">
        <v>132825</v>
      </c>
      <c r="I1844">
        <v>141335</v>
      </c>
    </row>
    <row r="1845" spans="1:11" x14ac:dyDescent="0.3">
      <c r="A1845" s="108" t="s">
        <v>1523</v>
      </c>
      <c r="B1845">
        <v>93495</v>
      </c>
      <c r="C1845">
        <v>106834.99999999999</v>
      </c>
      <c r="D1845">
        <v>120174.99999999999</v>
      </c>
      <c r="E1845">
        <v>133515</v>
      </c>
      <c r="F1845">
        <v>144210</v>
      </c>
      <c r="G1845">
        <v>154905</v>
      </c>
      <c r="H1845">
        <v>165600</v>
      </c>
      <c r="I1845">
        <v>176295</v>
      </c>
    </row>
    <row r="1846" spans="1:11" x14ac:dyDescent="0.3">
      <c r="A1846" s="108" t="s">
        <v>1524</v>
      </c>
      <c r="B1846">
        <v>74980</v>
      </c>
      <c r="C1846">
        <v>85675</v>
      </c>
      <c r="D1846">
        <v>96369.999999999985</v>
      </c>
      <c r="E1846">
        <v>107064.99999999999</v>
      </c>
      <c r="F1846">
        <v>115689.99999999999</v>
      </c>
      <c r="G1846">
        <v>124199.99999999999</v>
      </c>
      <c r="H1846">
        <v>132825</v>
      </c>
      <c r="I1846">
        <v>141335</v>
      </c>
    </row>
    <row r="1847" spans="1:11" x14ac:dyDescent="0.3">
      <c r="A1847" s="108" t="s">
        <v>1525</v>
      </c>
      <c r="B1847">
        <v>79235</v>
      </c>
      <c r="C1847">
        <v>90505</v>
      </c>
      <c r="D1847">
        <v>101774.99999999999</v>
      </c>
      <c r="E1847">
        <v>113044.99999999999</v>
      </c>
      <c r="F1847">
        <v>122129.99999999999</v>
      </c>
      <c r="G1847">
        <v>131215</v>
      </c>
      <c r="H1847">
        <v>140185</v>
      </c>
      <c r="I1847">
        <v>149270</v>
      </c>
    </row>
    <row r="1848" spans="1:11" x14ac:dyDescent="0.3">
      <c r="A1848" s="108" t="s">
        <v>879</v>
      </c>
      <c r="B1848">
        <v>84180</v>
      </c>
      <c r="C1848">
        <v>96139.999999999985</v>
      </c>
      <c r="D1848">
        <v>108214.99999999999</v>
      </c>
      <c r="E1848">
        <v>120174.99999999999</v>
      </c>
      <c r="F1848">
        <v>129834.99999999999</v>
      </c>
      <c r="G1848">
        <v>139495</v>
      </c>
      <c r="H1848">
        <v>149040</v>
      </c>
      <c r="I1848">
        <v>158700</v>
      </c>
    </row>
    <row r="1849" spans="1:11" x14ac:dyDescent="0.3">
      <c r="A1849" s="108" t="s">
        <v>1526</v>
      </c>
      <c r="B1849">
        <v>82685</v>
      </c>
      <c r="C1849">
        <v>94414.999999999985</v>
      </c>
      <c r="D1849">
        <v>106259.99999999999</v>
      </c>
      <c r="E1849">
        <v>117989.99999999999</v>
      </c>
      <c r="F1849">
        <v>127534.99999999999</v>
      </c>
      <c r="G1849">
        <v>136965</v>
      </c>
      <c r="H1849">
        <v>146395</v>
      </c>
      <c r="I1849">
        <v>155825</v>
      </c>
    </row>
    <row r="1850" spans="1:11" x14ac:dyDescent="0.3">
      <c r="A1850" s="108" t="s">
        <v>16</v>
      </c>
      <c r="B1850">
        <v>80960</v>
      </c>
      <c r="C1850">
        <v>92460</v>
      </c>
      <c r="D1850">
        <v>104074.99999999999</v>
      </c>
      <c r="E1850">
        <v>115574.99999999999</v>
      </c>
      <c r="F1850">
        <v>124889.99999999999</v>
      </c>
      <c r="G1850">
        <v>134090</v>
      </c>
      <c r="H1850">
        <v>143405</v>
      </c>
      <c r="I1850">
        <v>152605</v>
      </c>
    </row>
    <row r="1851" spans="1:11" x14ac:dyDescent="0.3">
      <c r="A1851" s="108" t="s">
        <v>1527</v>
      </c>
      <c r="B1851">
        <v>74980</v>
      </c>
      <c r="C1851">
        <v>85675</v>
      </c>
      <c r="D1851">
        <v>96369.999999999985</v>
      </c>
      <c r="E1851">
        <v>107064.99999999999</v>
      </c>
      <c r="F1851">
        <v>115689.99999999999</v>
      </c>
      <c r="G1851">
        <v>124199.99999999999</v>
      </c>
      <c r="H1851">
        <v>132825</v>
      </c>
      <c r="I1851">
        <v>141335</v>
      </c>
    </row>
    <row r="1852" spans="1:11" x14ac:dyDescent="0.3">
      <c r="A1852" s="108" t="s">
        <v>1528</v>
      </c>
      <c r="B1852">
        <v>74980</v>
      </c>
      <c r="C1852">
        <v>85675</v>
      </c>
      <c r="D1852">
        <v>96369.999999999985</v>
      </c>
      <c r="E1852">
        <v>107064.99999999999</v>
      </c>
      <c r="F1852">
        <v>115689.99999999999</v>
      </c>
      <c r="G1852">
        <v>124199.99999999999</v>
      </c>
      <c r="H1852">
        <v>132825</v>
      </c>
      <c r="I1852">
        <v>141335</v>
      </c>
    </row>
    <row r="1853" spans="1:11" x14ac:dyDescent="0.3">
      <c r="A1853" s="108" t="s">
        <v>1529</v>
      </c>
      <c r="B1853">
        <v>80500</v>
      </c>
      <c r="C1853">
        <v>92000</v>
      </c>
      <c r="D1853">
        <v>103499.99999999999</v>
      </c>
      <c r="E1853">
        <v>114884.99999999999</v>
      </c>
      <c r="F1853">
        <v>124084.99999999999</v>
      </c>
      <c r="G1853">
        <v>133285</v>
      </c>
      <c r="H1853">
        <v>142485</v>
      </c>
      <c r="I1853">
        <v>151685</v>
      </c>
    </row>
    <row r="1854" spans="1:11" x14ac:dyDescent="0.3">
      <c r="A1854" s="108" t="s">
        <v>347</v>
      </c>
      <c r="B1854">
        <v>86940</v>
      </c>
      <c r="C1854">
        <v>99359.999999999985</v>
      </c>
      <c r="D1854">
        <v>111779.99999999999</v>
      </c>
      <c r="E1854">
        <v>124199.99999999999</v>
      </c>
      <c r="F1854">
        <v>134205</v>
      </c>
      <c r="G1854">
        <v>144095</v>
      </c>
      <c r="H1854">
        <v>154100</v>
      </c>
      <c r="I1854">
        <v>163990</v>
      </c>
    </row>
    <row r="1855" spans="1:11" x14ac:dyDescent="0.3">
      <c r="A1855" s="108" t="s">
        <v>1530</v>
      </c>
      <c r="B1855">
        <v>74980</v>
      </c>
      <c r="C1855">
        <v>85675</v>
      </c>
      <c r="D1855">
        <v>96369.999999999985</v>
      </c>
      <c r="E1855">
        <v>107064.99999999999</v>
      </c>
      <c r="F1855">
        <v>115689.99999999999</v>
      </c>
      <c r="G1855">
        <v>124199.99999999999</v>
      </c>
      <c r="H1855">
        <v>132825</v>
      </c>
      <c r="I1855">
        <v>141335</v>
      </c>
    </row>
    <row r="1856" spans="1:11" x14ac:dyDescent="0.3">
      <c r="A1856" s="108" t="s">
        <v>1531</v>
      </c>
      <c r="B1856">
        <v>74980</v>
      </c>
      <c r="C1856">
        <v>85675</v>
      </c>
      <c r="D1856">
        <v>96369.999999999985</v>
      </c>
      <c r="E1856">
        <v>107064.99999999999</v>
      </c>
      <c r="F1856">
        <v>115689.99999999999</v>
      </c>
      <c r="G1856">
        <v>124199.99999999999</v>
      </c>
      <c r="H1856">
        <v>132825</v>
      </c>
      <c r="I1856">
        <v>141335</v>
      </c>
    </row>
    <row r="1857" spans="1:9" x14ac:dyDescent="0.3">
      <c r="A1857" s="108" t="s">
        <v>1532</v>
      </c>
      <c r="B1857">
        <v>77280</v>
      </c>
      <c r="C1857">
        <v>88320</v>
      </c>
      <c r="D1857">
        <v>99359.999999999985</v>
      </c>
      <c r="E1857">
        <v>110399.99999999999</v>
      </c>
      <c r="F1857">
        <v>119254.99999999999</v>
      </c>
      <c r="G1857">
        <v>128109.99999999999</v>
      </c>
      <c r="H1857">
        <v>136965</v>
      </c>
      <c r="I1857">
        <v>145820</v>
      </c>
    </row>
    <row r="1858" spans="1:9" x14ac:dyDescent="0.3">
      <c r="A1858" s="108" t="s">
        <v>1498</v>
      </c>
      <c r="B1858">
        <v>74980</v>
      </c>
      <c r="C1858">
        <v>85675</v>
      </c>
      <c r="D1858">
        <v>96369.999999999985</v>
      </c>
      <c r="E1858">
        <v>107064.99999999999</v>
      </c>
      <c r="F1858">
        <v>115689.99999999999</v>
      </c>
      <c r="G1858">
        <v>124199.99999999999</v>
      </c>
      <c r="H1858">
        <v>132825</v>
      </c>
      <c r="I1858">
        <v>141335</v>
      </c>
    </row>
    <row r="1859" spans="1:9" x14ac:dyDescent="0.3">
      <c r="A1859" s="108" t="s">
        <v>1533</v>
      </c>
      <c r="B1859">
        <v>74980</v>
      </c>
      <c r="C1859">
        <v>85675</v>
      </c>
      <c r="D1859">
        <v>96369.999999999985</v>
      </c>
      <c r="E1859">
        <v>107064.99999999999</v>
      </c>
      <c r="F1859">
        <v>115689.99999999999</v>
      </c>
      <c r="G1859">
        <v>124199.99999999999</v>
      </c>
      <c r="H1859">
        <v>132825</v>
      </c>
      <c r="I1859">
        <v>141335</v>
      </c>
    </row>
    <row r="1860" spans="1:9" x14ac:dyDescent="0.3">
      <c r="A1860" s="108" t="s">
        <v>118</v>
      </c>
      <c r="B1860">
        <v>74980</v>
      </c>
      <c r="C1860">
        <v>85675</v>
      </c>
      <c r="D1860">
        <v>96369.999999999985</v>
      </c>
      <c r="E1860">
        <v>107064.99999999999</v>
      </c>
      <c r="F1860">
        <v>115689.99999999999</v>
      </c>
      <c r="G1860">
        <v>124199.99999999999</v>
      </c>
      <c r="H1860">
        <v>132825</v>
      </c>
      <c r="I1860">
        <v>141335</v>
      </c>
    </row>
    <row r="1861" spans="1:9" x14ac:dyDescent="0.3">
      <c r="A1861" s="108" t="s">
        <v>1534</v>
      </c>
      <c r="B1861">
        <v>74980</v>
      </c>
      <c r="C1861">
        <v>85675</v>
      </c>
      <c r="D1861">
        <v>96369.999999999985</v>
      </c>
      <c r="E1861">
        <v>107064.99999999999</v>
      </c>
      <c r="F1861">
        <v>115689.99999999999</v>
      </c>
      <c r="G1861">
        <v>124199.99999999999</v>
      </c>
      <c r="H1861">
        <v>132825</v>
      </c>
      <c r="I1861">
        <v>141335</v>
      </c>
    </row>
    <row r="1862" spans="1:9" x14ac:dyDescent="0.3">
      <c r="A1862" s="108" t="s">
        <v>1535</v>
      </c>
      <c r="B1862">
        <v>74980</v>
      </c>
      <c r="C1862">
        <v>85675</v>
      </c>
      <c r="D1862">
        <v>96369.999999999985</v>
      </c>
      <c r="E1862">
        <v>107064.99999999999</v>
      </c>
      <c r="F1862">
        <v>115689.99999999999</v>
      </c>
      <c r="G1862">
        <v>124199.99999999999</v>
      </c>
      <c r="H1862">
        <v>132825</v>
      </c>
      <c r="I1862">
        <v>141335</v>
      </c>
    </row>
    <row r="1863" spans="1:9" x14ac:dyDescent="0.3">
      <c r="A1863" s="108" t="s">
        <v>1536</v>
      </c>
      <c r="B1863">
        <v>74980</v>
      </c>
      <c r="C1863">
        <v>85675</v>
      </c>
      <c r="D1863">
        <v>96369.999999999985</v>
      </c>
      <c r="E1863">
        <v>107064.99999999999</v>
      </c>
      <c r="F1863">
        <v>115689.99999999999</v>
      </c>
      <c r="G1863">
        <v>124199.99999999999</v>
      </c>
      <c r="H1863">
        <v>132825</v>
      </c>
      <c r="I1863">
        <v>141335</v>
      </c>
    </row>
    <row r="1864" spans="1:9" x14ac:dyDescent="0.3">
      <c r="A1864" s="108" t="s">
        <v>1537</v>
      </c>
      <c r="B1864">
        <v>74980</v>
      </c>
      <c r="C1864">
        <v>85675</v>
      </c>
      <c r="D1864">
        <v>96369.999999999985</v>
      </c>
      <c r="E1864">
        <v>107064.99999999999</v>
      </c>
      <c r="F1864">
        <v>115689.99999999999</v>
      </c>
      <c r="G1864">
        <v>124199.99999999999</v>
      </c>
      <c r="H1864">
        <v>132825</v>
      </c>
      <c r="I1864">
        <v>141335</v>
      </c>
    </row>
    <row r="1865" spans="1:9" x14ac:dyDescent="0.3">
      <c r="A1865" s="108" t="s">
        <v>57</v>
      </c>
      <c r="B1865">
        <v>74980</v>
      </c>
      <c r="C1865">
        <v>85675</v>
      </c>
      <c r="D1865">
        <v>96369.999999999985</v>
      </c>
      <c r="E1865">
        <v>107064.99999999999</v>
      </c>
      <c r="F1865">
        <v>115689.99999999999</v>
      </c>
      <c r="G1865">
        <v>124199.99999999999</v>
      </c>
      <c r="H1865">
        <v>132825</v>
      </c>
      <c r="I1865">
        <v>141335</v>
      </c>
    </row>
    <row r="1866" spans="1:9" x14ac:dyDescent="0.3">
      <c r="A1866" s="108" t="s">
        <v>66</v>
      </c>
      <c r="B1866">
        <v>77050</v>
      </c>
      <c r="C1866">
        <v>88090</v>
      </c>
      <c r="D1866">
        <v>99129.999999999985</v>
      </c>
      <c r="E1866">
        <v>110054.99999999999</v>
      </c>
      <c r="F1866">
        <v>118909.99999999999</v>
      </c>
      <c r="G1866">
        <v>127764.99999999999</v>
      </c>
      <c r="H1866">
        <v>136505</v>
      </c>
      <c r="I1866">
        <v>145360</v>
      </c>
    </row>
    <row r="1867" spans="1:9" x14ac:dyDescent="0.3">
      <c r="A1867" s="108" t="s">
        <v>1194</v>
      </c>
      <c r="B1867">
        <v>74980</v>
      </c>
      <c r="C1867">
        <v>85675</v>
      </c>
      <c r="D1867">
        <v>96369.999999999985</v>
      </c>
      <c r="E1867">
        <v>107064.99999999999</v>
      </c>
      <c r="F1867">
        <v>115689.99999999999</v>
      </c>
      <c r="G1867">
        <v>124199.99999999999</v>
      </c>
      <c r="H1867">
        <v>132825</v>
      </c>
      <c r="I1867">
        <v>141335</v>
      </c>
    </row>
    <row r="1868" spans="1:9" x14ac:dyDescent="0.3">
      <c r="A1868" s="108" t="s">
        <v>1538</v>
      </c>
      <c r="B1868">
        <v>78085</v>
      </c>
      <c r="C1868">
        <v>89240</v>
      </c>
      <c r="D1868">
        <v>100394.99999999999</v>
      </c>
      <c r="E1868">
        <v>111549.99999999999</v>
      </c>
      <c r="F1868">
        <v>120519.99999999999</v>
      </c>
      <c r="G1868">
        <v>129489.99999999999</v>
      </c>
      <c r="H1868">
        <v>138345</v>
      </c>
      <c r="I1868">
        <v>147315</v>
      </c>
    </row>
    <row r="1869" spans="1:9" x14ac:dyDescent="0.3">
      <c r="A1869" s="108" t="s">
        <v>67</v>
      </c>
      <c r="B1869">
        <v>74980</v>
      </c>
      <c r="C1869">
        <v>85675</v>
      </c>
      <c r="D1869">
        <v>96369.999999999985</v>
      </c>
      <c r="E1869">
        <v>107064.99999999999</v>
      </c>
      <c r="F1869">
        <v>115689.99999999999</v>
      </c>
      <c r="G1869">
        <v>124199.99999999999</v>
      </c>
      <c r="H1869">
        <v>132825</v>
      </c>
      <c r="I1869">
        <v>141335</v>
      </c>
    </row>
    <row r="1870" spans="1:9" x14ac:dyDescent="0.3">
      <c r="A1870" s="108" t="s">
        <v>69</v>
      </c>
      <c r="B1870">
        <v>87630</v>
      </c>
      <c r="C1870">
        <v>100164.99999999999</v>
      </c>
      <c r="D1870">
        <v>112699.99999999999</v>
      </c>
      <c r="E1870">
        <v>125119.99999999999</v>
      </c>
      <c r="F1870">
        <v>135240</v>
      </c>
      <c r="G1870">
        <v>145245</v>
      </c>
      <c r="H1870">
        <v>155250</v>
      </c>
      <c r="I1870">
        <v>165255</v>
      </c>
    </row>
    <row r="1871" spans="1:9" x14ac:dyDescent="0.3">
      <c r="A1871" s="108" t="s">
        <v>1390</v>
      </c>
      <c r="B1871">
        <v>82685</v>
      </c>
      <c r="C1871">
        <v>94414.999999999985</v>
      </c>
      <c r="D1871">
        <v>106259.99999999999</v>
      </c>
      <c r="E1871">
        <v>117989.99999999999</v>
      </c>
      <c r="F1871">
        <v>127534.99999999999</v>
      </c>
      <c r="G1871">
        <v>136965</v>
      </c>
      <c r="H1871">
        <v>146395</v>
      </c>
      <c r="I1871">
        <v>155825</v>
      </c>
    </row>
    <row r="1872" spans="1:9" x14ac:dyDescent="0.3">
      <c r="A1872" s="108" t="s">
        <v>1539</v>
      </c>
      <c r="B1872">
        <v>76935</v>
      </c>
      <c r="C1872">
        <v>87860</v>
      </c>
      <c r="D1872">
        <v>98899.999999999985</v>
      </c>
      <c r="E1872">
        <v>109824.99999999999</v>
      </c>
      <c r="F1872">
        <v>118679.99999999999</v>
      </c>
      <c r="G1872">
        <v>127419.99999999999</v>
      </c>
      <c r="H1872">
        <v>136275</v>
      </c>
      <c r="I1872">
        <v>145015</v>
      </c>
    </row>
    <row r="1873" spans="1:9" x14ac:dyDescent="0.3">
      <c r="A1873" s="108" t="s">
        <v>312</v>
      </c>
      <c r="B1873">
        <v>74980</v>
      </c>
      <c r="C1873">
        <v>85675</v>
      </c>
      <c r="D1873">
        <v>96369.999999999985</v>
      </c>
      <c r="E1873">
        <v>107064.99999999999</v>
      </c>
      <c r="F1873">
        <v>115689.99999999999</v>
      </c>
      <c r="G1873">
        <v>124199.99999999999</v>
      </c>
      <c r="H1873">
        <v>132825</v>
      </c>
      <c r="I1873">
        <v>141335</v>
      </c>
    </row>
    <row r="1874" spans="1:9" x14ac:dyDescent="0.3">
      <c r="A1874" s="108" t="s">
        <v>1540</v>
      </c>
      <c r="B1874">
        <v>82685</v>
      </c>
      <c r="C1874">
        <v>94414.999999999985</v>
      </c>
      <c r="D1874">
        <v>106259.99999999999</v>
      </c>
      <c r="E1874">
        <v>117989.99999999999</v>
      </c>
      <c r="F1874">
        <v>127534.99999999999</v>
      </c>
      <c r="G1874">
        <v>136965</v>
      </c>
      <c r="H1874">
        <v>146395</v>
      </c>
      <c r="I1874">
        <v>155825</v>
      </c>
    </row>
    <row r="1875" spans="1:9" x14ac:dyDescent="0.3">
      <c r="A1875" s="108" t="s">
        <v>1541</v>
      </c>
      <c r="B1875">
        <v>74980</v>
      </c>
      <c r="C1875">
        <v>85675</v>
      </c>
      <c r="D1875">
        <v>96369.999999999985</v>
      </c>
      <c r="E1875">
        <v>107064.99999999999</v>
      </c>
      <c r="F1875">
        <v>115689.99999999999</v>
      </c>
      <c r="G1875">
        <v>124199.99999999999</v>
      </c>
      <c r="H1875">
        <v>132825</v>
      </c>
      <c r="I1875">
        <v>141335</v>
      </c>
    </row>
    <row r="1876" spans="1:9" x14ac:dyDescent="0.3">
      <c r="A1876" s="108" t="s">
        <v>369</v>
      </c>
      <c r="B1876">
        <v>74980</v>
      </c>
      <c r="C1876">
        <v>85675</v>
      </c>
      <c r="D1876">
        <v>96369.999999999985</v>
      </c>
      <c r="E1876">
        <v>107064.99999999999</v>
      </c>
      <c r="F1876">
        <v>115689.99999999999</v>
      </c>
      <c r="G1876">
        <v>124199.99999999999</v>
      </c>
      <c r="H1876">
        <v>132825</v>
      </c>
      <c r="I1876">
        <v>141335</v>
      </c>
    </row>
    <row r="1877" spans="1:9" x14ac:dyDescent="0.3">
      <c r="A1877" s="108" t="s">
        <v>979</v>
      </c>
      <c r="B1877">
        <v>75440</v>
      </c>
      <c r="C1877">
        <v>86250</v>
      </c>
      <c r="D1877">
        <v>97059.999999999985</v>
      </c>
      <c r="E1877">
        <v>107754.99999999999</v>
      </c>
      <c r="F1877">
        <v>116379.99999999999</v>
      </c>
      <c r="G1877">
        <v>125004.99999999999</v>
      </c>
      <c r="H1877">
        <v>133630</v>
      </c>
      <c r="I1877">
        <v>142255</v>
      </c>
    </row>
    <row r="1878" spans="1:9" x14ac:dyDescent="0.3">
      <c r="A1878" s="108" t="s">
        <v>1542</v>
      </c>
      <c r="B1878">
        <v>74980</v>
      </c>
      <c r="C1878">
        <v>85675</v>
      </c>
      <c r="D1878">
        <v>96369.999999999985</v>
      </c>
      <c r="E1878">
        <v>107064.99999999999</v>
      </c>
      <c r="F1878">
        <v>115689.99999999999</v>
      </c>
      <c r="G1878">
        <v>124199.99999999999</v>
      </c>
      <c r="H1878">
        <v>132825</v>
      </c>
      <c r="I1878">
        <v>141335</v>
      </c>
    </row>
    <row r="1879" spans="1:9" x14ac:dyDescent="0.3">
      <c r="A1879" s="108" t="s">
        <v>982</v>
      </c>
      <c r="B1879">
        <v>77280</v>
      </c>
      <c r="C1879">
        <v>88320</v>
      </c>
      <c r="D1879">
        <v>99359.999999999985</v>
      </c>
      <c r="E1879">
        <v>110399.99999999999</v>
      </c>
      <c r="F1879">
        <v>119254.99999999999</v>
      </c>
      <c r="G1879">
        <v>128109.99999999999</v>
      </c>
      <c r="H1879">
        <v>136965</v>
      </c>
      <c r="I1879">
        <v>145820</v>
      </c>
    </row>
    <row r="1880" spans="1:9" x14ac:dyDescent="0.3">
      <c r="A1880" s="108" t="s">
        <v>83</v>
      </c>
      <c r="B1880">
        <v>74980</v>
      </c>
      <c r="C1880">
        <v>85675</v>
      </c>
      <c r="D1880">
        <v>96369.999999999985</v>
      </c>
      <c r="E1880">
        <v>107064.99999999999</v>
      </c>
      <c r="F1880">
        <v>115689.99999999999</v>
      </c>
      <c r="G1880">
        <v>124199.99999999999</v>
      </c>
      <c r="H1880">
        <v>132825</v>
      </c>
      <c r="I1880">
        <v>141335</v>
      </c>
    </row>
    <row r="1881" spans="1:9" x14ac:dyDescent="0.3">
      <c r="A1881" s="108" t="s">
        <v>1543</v>
      </c>
      <c r="B1881">
        <v>74980</v>
      </c>
      <c r="C1881">
        <v>85675</v>
      </c>
      <c r="D1881">
        <v>96369.999999999985</v>
      </c>
      <c r="E1881">
        <v>107064.99999999999</v>
      </c>
      <c r="F1881">
        <v>115689.99999999999</v>
      </c>
      <c r="G1881">
        <v>124199.99999999999</v>
      </c>
      <c r="H1881">
        <v>132825</v>
      </c>
      <c r="I1881">
        <v>141335</v>
      </c>
    </row>
    <row r="1882" spans="1:9" x14ac:dyDescent="0.3">
      <c r="A1882" s="108" t="s">
        <v>1544</v>
      </c>
      <c r="B1882">
        <v>74980</v>
      </c>
      <c r="C1882">
        <v>85675</v>
      </c>
      <c r="D1882">
        <v>96369.999999999985</v>
      </c>
      <c r="E1882">
        <v>107064.99999999999</v>
      </c>
      <c r="F1882">
        <v>115689.99999999999</v>
      </c>
      <c r="G1882">
        <v>124199.99999999999</v>
      </c>
      <c r="H1882">
        <v>132825</v>
      </c>
      <c r="I1882">
        <v>141335</v>
      </c>
    </row>
    <row r="1883" spans="1:9" x14ac:dyDescent="0.3">
      <c r="A1883" s="108" t="s">
        <v>1407</v>
      </c>
      <c r="B1883">
        <v>74980</v>
      </c>
      <c r="C1883">
        <v>85675</v>
      </c>
      <c r="D1883">
        <v>96369.999999999985</v>
      </c>
      <c r="E1883">
        <v>107064.99999999999</v>
      </c>
      <c r="F1883">
        <v>115689.99999999999</v>
      </c>
      <c r="G1883">
        <v>124199.99999999999</v>
      </c>
      <c r="H1883">
        <v>132825</v>
      </c>
      <c r="I1883">
        <v>141335</v>
      </c>
    </row>
    <row r="1884" spans="1:9" x14ac:dyDescent="0.3">
      <c r="A1884" s="108" t="s">
        <v>1329</v>
      </c>
      <c r="B1884">
        <v>74980</v>
      </c>
      <c r="C1884">
        <v>85675</v>
      </c>
      <c r="D1884">
        <v>96369.999999999985</v>
      </c>
      <c r="E1884">
        <v>107064.99999999999</v>
      </c>
      <c r="F1884">
        <v>115689.99999999999</v>
      </c>
      <c r="G1884">
        <v>124199.99999999999</v>
      </c>
      <c r="H1884">
        <v>132825</v>
      </c>
      <c r="I1884">
        <v>141335</v>
      </c>
    </row>
    <row r="1885" spans="1:9" x14ac:dyDescent="0.3">
      <c r="A1885" s="108" t="s">
        <v>1545</v>
      </c>
      <c r="B1885">
        <v>74980</v>
      </c>
      <c r="C1885">
        <v>85675</v>
      </c>
      <c r="D1885">
        <v>96369.999999999985</v>
      </c>
      <c r="E1885">
        <v>107064.99999999999</v>
      </c>
      <c r="F1885">
        <v>115689.99999999999</v>
      </c>
      <c r="G1885">
        <v>124199.99999999999</v>
      </c>
      <c r="H1885">
        <v>132825</v>
      </c>
      <c r="I1885">
        <v>141335</v>
      </c>
    </row>
    <row r="1886" spans="1:9" x14ac:dyDescent="0.3">
      <c r="A1886" s="108" t="s">
        <v>91</v>
      </c>
      <c r="B1886">
        <v>86020</v>
      </c>
      <c r="C1886">
        <v>98324.999999999985</v>
      </c>
      <c r="D1886">
        <v>110629.99999999999</v>
      </c>
      <c r="E1886">
        <v>122819.99999999999</v>
      </c>
      <c r="F1886">
        <v>132710</v>
      </c>
      <c r="G1886">
        <v>142485</v>
      </c>
      <c r="H1886">
        <v>152375</v>
      </c>
      <c r="I1886">
        <v>162150</v>
      </c>
    </row>
    <row r="1887" spans="1:9" x14ac:dyDescent="0.3">
      <c r="A1887" s="108" t="s">
        <v>989</v>
      </c>
      <c r="B1887">
        <v>77280</v>
      </c>
      <c r="C1887">
        <v>88320</v>
      </c>
      <c r="D1887">
        <v>99359.999999999985</v>
      </c>
      <c r="E1887">
        <v>110399.99999999999</v>
      </c>
      <c r="F1887">
        <v>119254.99999999999</v>
      </c>
      <c r="G1887">
        <v>128109.99999999999</v>
      </c>
      <c r="H1887">
        <v>136965</v>
      </c>
      <c r="I1887">
        <v>145820</v>
      </c>
    </row>
    <row r="1888" spans="1:9" x14ac:dyDescent="0.3">
      <c r="A1888" s="108" t="s">
        <v>1546</v>
      </c>
      <c r="B1888">
        <v>74980</v>
      </c>
      <c r="C1888">
        <v>85675</v>
      </c>
      <c r="D1888">
        <v>96369.999999999985</v>
      </c>
      <c r="E1888">
        <v>107064.99999999999</v>
      </c>
      <c r="F1888">
        <v>115689.99999999999</v>
      </c>
      <c r="G1888">
        <v>124199.99999999999</v>
      </c>
      <c r="H1888">
        <v>132825</v>
      </c>
      <c r="I1888">
        <v>141335</v>
      </c>
    </row>
    <row r="1889" spans="1:11" x14ac:dyDescent="0.3">
      <c r="A1889" s="108" t="s">
        <v>1547</v>
      </c>
      <c r="B1889">
        <v>74980</v>
      </c>
      <c r="C1889">
        <v>85675</v>
      </c>
      <c r="D1889">
        <v>96369.999999999985</v>
      </c>
      <c r="E1889">
        <v>107064.99999999999</v>
      </c>
      <c r="F1889">
        <v>115689.99999999999</v>
      </c>
      <c r="G1889">
        <v>124199.99999999999</v>
      </c>
      <c r="H1889">
        <v>132825</v>
      </c>
      <c r="I1889">
        <v>141335</v>
      </c>
    </row>
    <row r="1890" spans="1:11" x14ac:dyDescent="0.3">
      <c r="A1890" s="108" t="s">
        <v>1548</v>
      </c>
      <c r="B1890">
        <v>77855</v>
      </c>
      <c r="C1890">
        <v>88895</v>
      </c>
      <c r="D1890">
        <v>100049.99999999999</v>
      </c>
      <c r="E1890">
        <v>111089.99999999999</v>
      </c>
      <c r="F1890">
        <v>120059.99999999999</v>
      </c>
      <c r="G1890">
        <v>128914.99999999999</v>
      </c>
      <c r="H1890">
        <v>137770</v>
      </c>
      <c r="I1890">
        <v>146740</v>
      </c>
    </row>
    <row r="1891" spans="1:11" x14ac:dyDescent="0.3">
      <c r="A1891" s="108" t="s">
        <v>1549</v>
      </c>
      <c r="B1891">
        <v>74980</v>
      </c>
      <c r="C1891">
        <v>85675</v>
      </c>
      <c r="D1891">
        <v>96369.999999999985</v>
      </c>
      <c r="E1891">
        <v>107064.99999999999</v>
      </c>
      <c r="F1891">
        <v>115689.99999999999</v>
      </c>
      <c r="G1891">
        <v>124199.99999999999</v>
      </c>
      <c r="H1891">
        <v>132825</v>
      </c>
      <c r="I1891">
        <v>141335</v>
      </c>
    </row>
    <row r="1892" spans="1:11" x14ac:dyDescent="0.3">
      <c r="A1892" s="108" t="s">
        <v>661</v>
      </c>
      <c r="B1892">
        <v>77280</v>
      </c>
      <c r="C1892">
        <v>88320</v>
      </c>
      <c r="D1892">
        <v>99359.999999999985</v>
      </c>
      <c r="E1892">
        <v>110399.99999999999</v>
      </c>
      <c r="F1892">
        <v>119254.99999999999</v>
      </c>
      <c r="G1892">
        <v>128109.99999999999</v>
      </c>
      <c r="H1892">
        <v>136965</v>
      </c>
      <c r="I1892">
        <v>145820</v>
      </c>
    </row>
    <row r="1893" spans="1:11" x14ac:dyDescent="0.3">
      <c r="A1893" s="108" t="s">
        <v>150</v>
      </c>
      <c r="B1893">
        <v>74980</v>
      </c>
      <c r="C1893">
        <v>85675</v>
      </c>
      <c r="D1893">
        <v>96369.999999999985</v>
      </c>
      <c r="E1893">
        <v>107064.99999999999</v>
      </c>
      <c r="F1893">
        <v>115689.99999999999</v>
      </c>
      <c r="G1893">
        <v>124199.99999999999</v>
      </c>
      <c r="H1893">
        <v>132825</v>
      </c>
      <c r="I1893">
        <v>141335</v>
      </c>
    </row>
    <row r="1894" spans="1:11" x14ac:dyDescent="0.3">
      <c r="A1894" s="108" t="s">
        <v>869</v>
      </c>
      <c r="B1894">
        <v>90160</v>
      </c>
      <c r="C1894">
        <v>103039.99999999999</v>
      </c>
      <c r="D1894">
        <v>115919.99999999999</v>
      </c>
      <c r="E1894">
        <v>128684.99999999999</v>
      </c>
      <c r="F1894">
        <v>139035</v>
      </c>
      <c r="G1894">
        <v>149385</v>
      </c>
      <c r="H1894">
        <v>159620</v>
      </c>
      <c r="I1894">
        <v>169970</v>
      </c>
    </row>
    <row r="1895" spans="1:11" x14ac:dyDescent="0.3">
      <c r="A1895" s="108" t="s">
        <v>8</v>
      </c>
      <c r="B1895">
        <v>59684.999999999993</v>
      </c>
      <c r="C1895">
        <v>68195</v>
      </c>
      <c r="D1895">
        <v>76705</v>
      </c>
      <c r="E1895">
        <v>85215</v>
      </c>
      <c r="F1895">
        <v>92115</v>
      </c>
      <c r="G1895">
        <v>98899.999999999985</v>
      </c>
      <c r="H1895">
        <v>105684.99999999999</v>
      </c>
      <c r="I1895">
        <v>112584.99999999999</v>
      </c>
      <c r="K1895" s="106" t="s">
        <v>1853</v>
      </c>
    </row>
    <row r="1896" spans="1:11" x14ac:dyDescent="0.3">
      <c r="A1896" s="108" t="s">
        <v>106</v>
      </c>
      <c r="B1896">
        <v>59684.999999999993</v>
      </c>
      <c r="C1896">
        <v>68195</v>
      </c>
      <c r="D1896">
        <v>76705</v>
      </c>
      <c r="E1896">
        <v>85215</v>
      </c>
      <c r="F1896">
        <v>92115</v>
      </c>
      <c r="G1896">
        <v>98899.999999999985</v>
      </c>
      <c r="H1896">
        <v>105684.99999999999</v>
      </c>
      <c r="I1896">
        <v>112584.99999999999</v>
      </c>
    </row>
    <row r="1897" spans="1:11" x14ac:dyDescent="0.3">
      <c r="A1897" s="108" t="s">
        <v>337</v>
      </c>
      <c r="B1897">
        <v>60374.999999999993</v>
      </c>
      <c r="C1897">
        <v>69000</v>
      </c>
      <c r="D1897">
        <v>77625</v>
      </c>
      <c r="E1897">
        <v>86135</v>
      </c>
      <c r="F1897">
        <v>93035</v>
      </c>
      <c r="G1897">
        <v>99934.999999999985</v>
      </c>
      <c r="H1897">
        <v>106834.99999999999</v>
      </c>
      <c r="I1897">
        <v>113734.99999999999</v>
      </c>
    </row>
    <row r="1898" spans="1:11" x14ac:dyDescent="0.3">
      <c r="A1898" s="108" t="s">
        <v>834</v>
      </c>
      <c r="B1898">
        <v>59684.999999999993</v>
      </c>
      <c r="C1898">
        <v>68195</v>
      </c>
      <c r="D1898">
        <v>76705</v>
      </c>
      <c r="E1898">
        <v>85215</v>
      </c>
      <c r="F1898">
        <v>92115</v>
      </c>
      <c r="G1898">
        <v>98899.999999999985</v>
      </c>
      <c r="H1898">
        <v>105684.99999999999</v>
      </c>
      <c r="I1898">
        <v>112584.99999999999</v>
      </c>
    </row>
    <row r="1899" spans="1:11" x14ac:dyDescent="0.3">
      <c r="A1899" s="108" t="s">
        <v>835</v>
      </c>
      <c r="B1899">
        <v>60374.999999999993</v>
      </c>
      <c r="C1899">
        <v>69000</v>
      </c>
      <c r="D1899">
        <v>77625</v>
      </c>
      <c r="E1899">
        <v>86135</v>
      </c>
      <c r="F1899">
        <v>93035</v>
      </c>
      <c r="G1899">
        <v>99934.999999999985</v>
      </c>
      <c r="H1899">
        <v>106834.99999999999</v>
      </c>
      <c r="I1899">
        <v>113734.99999999999</v>
      </c>
    </row>
    <row r="1900" spans="1:11" x14ac:dyDescent="0.3">
      <c r="A1900" s="108" t="s">
        <v>836</v>
      </c>
      <c r="B1900">
        <v>70840</v>
      </c>
      <c r="C1900">
        <v>80960</v>
      </c>
      <c r="D1900">
        <v>91080</v>
      </c>
      <c r="E1900">
        <v>101084.99999999999</v>
      </c>
      <c r="F1900">
        <v>109249.99999999999</v>
      </c>
      <c r="G1900">
        <v>117299.99999999999</v>
      </c>
      <c r="H1900">
        <v>125349.99999999999</v>
      </c>
      <c r="I1900">
        <v>133515</v>
      </c>
    </row>
    <row r="1901" spans="1:11" x14ac:dyDescent="0.3">
      <c r="A1901" s="108" t="s">
        <v>837</v>
      </c>
      <c r="B1901">
        <v>58994.999999999993</v>
      </c>
      <c r="C1901">
        <v>67390</v>
      </c>
      <c r="D1901">
        <v>75785</v>
      </c>
      <c r="E1901">
        <v>84180</v>
      </c>
      <c r="F1901">
        <v>90965</v>
      </c>
      <c r="G1901">
        <v>97749.999999999985</v>
      </c>
      <c r="H1901">
        <v>104419.99999999999</v>
      </c>
      <c r="I1901">
        <v>111204.99999999999</v>
      </c>
    </row>
    <row r="1902" spans="1:11" x14ac:dyDescent="0.3">
      <c r="A1902" s="108" t="s">
        <v>12</v>
      </c>
      <c r="B1902">
        <v>59684.999999999993</v>
      </c>
      <c r="C1902">
        <v>68195</v>
      </c>
      <c r="D1902">
        <v>76705</v>
      </c>
      <c r="E1902">
        <v>85215</v>
      </c>
      <c r="F1902">
        <v>92115</v>
      </c>
      <c r="G1902">
        <v>98899.999999999985</v>
      </c>
      <c r="H1902">
        <v>105684.99999999999</v>
      </c>
      <c r="I1902">
        <v>112584.99999999999</v>
      </c>
    </row>
    <row r="1903" spans="1:11" x14ac:dyDescent="0.3">
      <c r="A1903" s="108" t="s">
        <v>274</v>
      </c>
      <c r="B1903">
        <v>76935</v>
      </c>
      <c r="C1903">
        <v>87860</v>
      </c>
      <c r="D1903">
        <v>98899.999999999985</v>
      </c>
      <c r="E1903">
        <v>109824.99999999999</v>
      </c>
      <c r="F1903">
        <v>118679.99999999999</v>
      </c>
      <c r="G1903">
        <v>127419.99999999999</v>
      </c>
      <c r="H1903">
        <v>136275</v>
      </c>
      <c r="I1903">
        <v>145015</v>
      </c>
    </row>
    <row r="1904" spans="1:11" x14ac:dyDescent="0.3">
      <c r="A1904" s="108" t="s">
        <v>15</v>
      </c>
      <c r="B1904">
        <v>61984.999999999993</v>
      </c>
      <c r="C1904">
        <v>70840</v>
      </c>
      <c r="D1904">
        <v>79695</v>
      </c>
      <c r="E1904">
        <v>88435</v>
      </c>
      <c r="F1904">
        <v>95564.999999999985</v>
      </c>
      <c r="G1904">
        <v>102694.99999999999</v>
      </c>
      <c r="H1904">
        <v>109709.99999999999</v>
      </c>
      <c r="I1904">
        <v>116839.99999999999</v>
      </c>
    </row>
    <row r="1905" spans="1:11" x14ac:dyDescent="0.3">
      <c r="A1905" s="108" t="s">
        <v>17</v>
      </c>
      <c r="B1905">
        <v>63249.999999999993</v>
      </c>
      <c r="C1905">
        <v>72220</v>
      </c>
      <c r="D1905">
        <v>81305</v>
      </c>
      <c r="E1905">
        <v>90275</v>
      </c>
      <c r="F1905">
        <v>97519.999999999985</v>
      </c>
      <c r="G1905">
        <v>104764.99999999999</v>
      </c>
      <c r="H1905">
        <v>112009.99999999999</v>
      </c>
      <c r="I1905">
        <v>119254.99999999999</v>
      </c>
    </row>
    <row r="1906" spans="1:11" x14ac:dyDescent="0.3">
      <c r="A1906" s="108" t="s">
        <v>19</v>
      </c>
      <c r="B1906">
        <v>59684.999999999993</v>
      </c>
      <c r="C1906">
        <v>68195</v>
      </c>
      <c r="D1906">
        <v>76705</v>
      </c>
      <c r="E1906">
        <v>85215</v>
      </c>
      <c r="F1906">
        <v>92115</v>
      </c>
      <c r="G1906">
        <v>98899.999999999985</v>
      </c>
      <c r="H1906">
        <v>105684.99999999999</v>
      </c>
      <c r="I1906">
        <v>112584.99999999999</v>
      </c>
    </row>
    <row r="1907" spans="1:11" x14ac:dyDescent="0.3">
      <c r="A1907" s="108" t="s">
        <v>838</v>
      </c>
      <c r="B1907">
        <v>76935</v>
      </c>
      <c r="C1907">
        <v>87860</v>
      </c>
      <c r="D1907">
        <v>98899.999999999985</v>
      </c>
      <c r="E1907">
        <v>109824.99999999999</v>
      </c>
      <c r="F1907">
        <v>118679.99999999999</v>
      </c>
      <c r="G1907">
        <v>127419.99999999999</v>
      </c>
      <c r="H1907">
        <v>136275</v>
      </c>
      <c r="I1907">
        <v>145015</v>
      </c>
    </row>
    <row r="1908" spans="1:11" x14ac:dyDescent="0.3">
      <c r="A1908" s="108" t="s">
        <v>21</v>
      </c>
      <c r="B1908">
        <v>59799.999999999993</v>
      </c>
      <c r="C1908">
        <v>68310</v>
      </c>
      <c r="D1908">
        <v>76820</v>
      </c>
      <c r="E1908">
        <v>85330</v>
      </c>
      <c r="F1908">
        <v>92230</v>
      </c>
      <c r="G1908">
        <v>99014.999999999985</v>
      </c>
      <c r="H1908">
        <v>105914.99999999999</v>
      </c>
      <c r="I1908">
        <v>112699.99999999999</v>
      </c>
    </row>
    <row r="1909" spans="1:11" x14ac:dyDescent="0.3">
      <c r="A1909" s="108" t="s">
        <v>839</v>
      </c>
      <c r="B1909">
        <v>59684.999999999993</v>
      </c>
      <c r="C1909">
        <v>68195</v>
      </c>
      <c r="D1909">
        <v>76705</v>
      </c>
      <c r="E1909">
        <v>85215</v>
      </c>
      <c r="F1909">
        <v>92115</v>
      </c>
      <c r="G1909">
        <v>98899.999999999985</v>
      </c>
      <c r="H1909">
        <v>105684.99999999999</v>
      </c>
      <c r="I1909">
        <v>112584.99999999999</v>
      </c>
    </row>
    <row r="1910" spans="1:11" x14ac:dyDescent="0.3">
      <c r="A1910" s="108" t="s">
        <v>840</v>
      </c>
      <c r="B1910">
        <v>59684.999999999993</v>
      </c>
      <c r="C1910">
        <v>68195</v>
      </c>
      <c r="D1910">
        <v>76705</v>
      </c>
      <c r="E1910">
        <v>85215</v>
      </c>
      <c r="F1910">
        <v>92115</v>
      </c>
      <c r="G1910">
        <v>98899.999999999985</v>
      </c>
      <c r="H1910">
        <v>105684.99999999999</v>
      </c>
      <c r="I1910">
        <v>112584.99999999999</v>
      </c>
    </row>
    <row r="1911" spans="1:11" x14ac:dyDescent="0.3">
      <c r="A1911" s="108" t="s">
        <v>24</v>
      </c>
      <c r="B1911">
        <v>59684.999999999993</v>
      </c>
      <c r="C1911">
        <v>68195</v>
      </c>
      <c r="D1911">
        <v>76705</v>
      </c>
      <c r="E1911">
        <v>85215</v>
      </c>
      <c r="F1911">
        <v>92115</v>
      </c>
      <c r="G1911">
        <v>98899.999999999985</v>
      </c>
      <c r="H1911">
        <v>105684.99999999999</v>
      </c>
      <c r="I1911">
        <v>112584.99999999999</v>
      </c>
    </row>
    <row r="1912" spans="1:11" x14ac:dyDescent="0.3">
      <c r="A1912" s="108" t="s">
        <v>841</v>
      </c>
      <c r="B1912">
        <v>68770</v>
      </c>
      <c r="C1912">
        <v>78660</v>
      </c>
      <c r="D1912">
        <v>88435</v>
      </c>
      <c r="E1912">
        <v>98209.999999999985</v>
      </c>
      <c r="F1912">
        <v>106144.99999999999</v>
      </c>
      <c r="G1912">
        <v>113964.99999999999</v>
      </c>
      <c r="H1912">
        <v>121784.99999999999</v>
      </c>
      <c r="I1912">
        <v>129719.99999999999</v>
      </c>
    </row>
    <row r="1913" spans="1:11" x14ac:dyDescent="0.3">
      <c r="A1913" s="108" t="s">
        <v>842</v>
      </c>
      <c r="B1913">
        <v>59799.999999999993</v>
      </c>
      <c r="C1913">
        <v>68310</v>
      </c>
      <c r="D1913">
        <v>76820</v>
      </c>
      <c r="E1913">
        <v>85330</v>
      </c>
      <c r="F1913">
        <v>92230</v>
      </c>
      <c r="G1913">
        <v>99014.999999999985</v>
      </c>
      <c r="H1913">
        <v>105914.99999999999</v>
      </c>
      <c r="I1913">
        <v>112699.99999999999</v>
      </c>
    </row>
    <row r="1914" spans="1:11" x14ac:dyDescent="0.3">
      <c r="A1914" s="108" t="s">
        <v>843</v>
      </c>
      <c r="B1914">
        <v>63249.999999999993</v>
      </c>
      <c r="C1914">
        <v>72220</v>
      </c>
      <c r="D1914">
        <v>81305</v>
      </c>
      <c r="E1914">
        <v>90275</v>
      </c>
      <c r="F1914">
        <v>97519.999999999985</v>
      </c>
      <c r="G1914">
        <v>104764.99999999999</v>
      </c>
      <c r="H1914">
        <v>112009.99999999999</v>
      </c>
      <c r="I1914">
        <v>119254.99999999999</v>
      </c>
      <c r="K1914" s="101"/>
    </row>
    <row r="1915" spans="1:11" x14ac:dyDescent="0.3">
      <c r="A1915" s="108" t="s">
        <v>112</v>
      </c>
      <c r="B1915">
        <v>75440</v>
      </c>
      <c r="C1915">
        <v>86250</v>
      </c>
      <c r="D1915">
        <v>97059.999999999985</v>
      </c>
      <c r="E1915">
        <v>107754.99999999999</v>
      </c>
      <c r="F1915">
        <v>116379.99999999999</v>
      </c>
      <c r="G1915">
        <v>125004.99999999999</v>
      </c>
      <c r="H1915">
        <v>133630</v>
      </c>
      <c r="I1915">
        <v>142255</v>
      </c>
    </row>
    <row r="1916" spans="1:11" x14ac:dyDescent="0.3">
      <c r="A1916" s="108" t="s">
        <v>844</v>
      </c>
      <c r="B1916">
        <v>63134.999999999993</v>
      </c>
      <c r="C1916">
        <v>72105</v>
      </c>
      <c r="D1916">
        <v>81075</v>
      </c>
      <c r="E1916">
        <v>90045</v>
      </c>
      <c r="F1916">
        <v>97289.999999999985</v>
      </c>
      <c r="G1916">
        <v>104534.99999999999</v>
      </c>
      <c r="H1916">
        <v>111664.99999999999</v>
      </c>
      <c r="I1916">
        <v>118909.99999999999</v>
      </c>
    </row>
    <row r="1917" spans="1:11" x14ac:dyDescent="0.3">
      <c r="A1917" s="108" t="s">
        <v>845</v>
      </c>
      <c r="B1917">
        <v>75440</v>
      </c>
      <c r="C1917">
        <v>86250</v>
      </c>
      <c r="D1917">
        <v>97059.999999999985</v>
      </c>
      <c r="E1917">
        <v>107754.99999999999</v>
      </c>
      <c r="F1917">
        <v>116379.99999999999</v>
      </c>
      <c r="G1917">
        <v>125004.99999999999</v>
      </c>
      <c r="H1917">
        <v>133630</v>
      </c>
      <c r="I1917">
        <v>142255</v>
      </c>
    </row>
    <row r="1918" spans="1:11" x14ac:dyDescent="0.3">
      <c r="A1918" s="108" t="s">
        <v>30</v>
      </c>
      <c r="B1918">
        <v>59684.999999999993</v>
      </c>
      <c r="C1918">
        <v>68195</v>
      </c>
      <c r="D1918">
        <v>76705</v>
      </c>
      <c r="E1918">
        <v>85215</v>
      </c>
      <c r="F1918">
        <v>92115</v>
      </c>
      <c r="G1918">
        <v>98899.999999999985</v>
      </c>
      <c r="H1918">
        <v>105684.99999999999</v>
      </c>
      <c r="I1918">
        <v>112584.99999999999</v>
      </c>
    </row>
    <row r="1919" spans="1:11" x14ac:dyDescent="0.3">
      <c r="A1919" s="108" t="s">
        <v>32</v>
      </c>
      <c r="B1919">
        <v>75440</v>
      </c>
      <c r="C1919">
        <v>86250</v>
      </c>
      <c r="D1919">
        <v>97059.999999999985</v>
      </c>
      <c r="E1919">
        <v>107754.99999999999</v>
      </c>
      <c r="F1919">
        <v>116379.99999999999</v>
      </c>
      <c r="G1919">
        <v>125004.99999999999</v>
      </c>
      <c r="H1919">
        <v>133630</v>
      </c>
      <c r="I1919">
        <v>142255</v>
      </c>
    </row>
    <row r="1920" spans="1:11" x14ac:dyDescent="0.3">
      <c r="A1920" s="108" t="s">
        <v>33</v>
      </c>
      <c r="B1920">
        <v>62674.999999999993</v>
      </c>
      <c r="C1920">
        <v>71645</v>
      </c>
      <c r="D1920">
        <v>80615</v>
      </c>
      <c r="E1920">
        <v>89470</v>
      </c>
      <c r="F1920">
        <v>96714.999999999985</v>
      </c>
      <c r="G1920">
        <v>103844.99999999999</v>
      </c>
      <c r="H1920">
        <v>110974.99999999999</v>
      </c>
      <c r="I1920">
        <v>118104.99999999999</v>
      </c>
    </row>
    <row r="1921" spans="1:9" x14ac:dyDescent="0.3">
      <c r="A1921" s="108" t="s">
        <v>846</v>
      </c>
      <c r="B1921">
        <v>59684.999999999993</v>
      </c>
      <c r="C1921">
        <v>68195</v>
      </c>
      <c r="D1921">
        <v>76705</v>
      </c>
      <c r="E1921">
        <v>85215</v>
      </c>
      <c r="F1921">
        <v>92115</v>
      </c>
      <c r="G1921">
        <v>98899.999999999985</v>
      </c>
      <c r="H1921">
        <v>105684.99999999999</v>
      </c>
      <c r="I1921">
        <v>112584.99999999999</v>
      </c>
    </row>
    <row r="1922" spans="1:9" x14ac:dyDescent="0.3">
      <c r="A1922" s="108" t="s">
        <v>847</v>
      </c>
      <c r="B1922">
        <v>68770</v>
      </c>
      <c r="C1922">
        <v>78660</v>
      </c>
      <c r="D1922">
        <v>88435</v>
      </c>
      <c r="E1922">
        <v>98209.999999999985</v>
      </c>
      <c r="F1922">
        <v>106144.99999999999</v>
      </c>
      <c r="G1922">
        <v>113964.99999999999</v>
      </c>
      <c r="H1922">
        <v>121784.99999999999</v>
      </c>
      <c r="I1922">
        <v>129719.99999999999</v>
      </c>
    </row>
    <row r="1923" spans="1:9" x14ac:dyDescent="0.3">
      <c r="A1923" s="108" t="s">
        <v>35</v>
      </c>
      <c r="B1923">
        <v>67735</v>
      </c>
      <c r="C1923">
        <v>77395</v>
      </c>
      <c r="D1923">
        <v>87055</v>
      </c>
      <c r="E1923">
        <v>96714.999999999985</v>
      </c>
      <c r="F1923">
        <v>104534.99999999999</v>
      </c>
      <c r="G1923">
        <v>112239.99999999999</v>
      </c>
      <c r="H1923">
        <v>119944.99999999999</v>
      </c>
      <c r="I1923">
        <v>127764.99999999999</v>
      </c>
    </row>
    <row r="1924" spans="1:9" x14ac:dyDescent="0.3">
      <c r="A1924" s="108" t="s">
        <v>848</v>
      </c>
      <c r="B1924">
        <v>59684.999999999993</v>
      </c>
      <c r="C1924">
        <v>68195</v>
      </c>
      <c r="D1924">
        <v>76705</v>
      </c>
      <c r="E1924">
        <v>85215</v>
      </c>
      <c r="F1924">
        <v>92115</v>
      </c>
      <c r="G1924">
        <v>98899.999999999985</v>
      </c>
      <c r="H1924">
        <v>105684.99999999999</v>
      </c>
      <c r="I1924">
        <v>112584.99999999999</v>
      </c>
    </row>
    <row r="1925" spans="1:9" x14ac:dyDescent="0.3">
      <c r="A1925" s="108" t="s">
        <v>4</v>
      </c>
      <c r="B1925">
        <v>76935</v>
      </c>
      <c r="C1925">
        <v>87860</v>
      </c>
      <c r="D1925">
        <v>98899.999999999985</v>
      </c>
      <c r="E1925">
        <v>109824.99999999999</v>
      </c>
      <c r="F1925">
        <v>118679.99999999999</v>
      </c>
      <c r="G1925">
        <v>127419.99999999999</v>
      </c>
      <c r="H1925">
        <v>136275</v>
      </c>
      <c r="I1925">
        <v>145015</v>
      </c>
    </row>
    <row r="1926" spans="1:9" x14ac:dyDescent="0.3">
      <c r="A1926" s="108" t="s">
        <v>37</v>
      </c>
      <c r="B1926">
        <v>70610</v>
      </c>
      <c r="C1926">
        <v>80615</v>
      </c>
      <c r="D1926">
        <v>90735</v>
      </c>
      <c r="E1926">
        <v>100739.99999999999</v>
      </c>
      <c r="F1926">
        <v>108904.99999999999</v>
      </c>
      <c r="G1926">
        <v>116954.99999999999</v>
      </c>
      <c r="H1926">
        <v>125004.99999999999</v>
      </c>
      <c r="I1926">
        <v>133055</v>
      </c>
    </row>
    <row r="1927" spans="1:9" x14ac:dyDescent="0.3">
      <c r="A1927" s="108" t="s">
        <v>38</v>
      </c>
      <c r="B1927">
        <v>59684.999999999993</v>
      </c>
      <c r="C1927">
        <v>68195</v>
      </c>
      <c r="D1927">
        <v>76705</v>
      </c>
      <c r="E1927">
        <v>85215</v>
      </c>
      <c r="F1927">
        <v>92115</v>
      </c>
      <c r="G1927">
        <v>98899.999999999985</v>
      </c>
      <c r="H1927">
        <v>105684.99999999999</v>
      </c>
      <c r="I1927">
        <v>112584.99999999999</v>
      </c>
    </row>
    <row r="1928" spans="1:9" x14ac:dyDescent="0.3">
      <c r="A1928" s="108" t="s">
        <v>119</v>
      </c>
      <c r="B1928">
        <v>59684.999999999993</v>
      </c>
      <c r="C1928">
        <v>68195</v>
      </c>
      <c r="D1928">
        <v>76705</v>
      </c>
      <c r="E1928">
        <v>85215</v>
      </c>
      <c r="F1928">
        <v>92115</v>
      </c>
      <c r="G1928">
        <v>98899.999999999985</v>
      </c>
      <c r="H1928">
        <v>105684.99999999999</v>
      </c>
      <c r="I1928">
        <v>112584.99999999999</v>
      </c>
    </row>
    <row r="1929" spans="1:9" x14ac:dyDescent="0.3">
      <c r="A1929" s="108" t="s">
        <v>40</v>
      </c>
      <c r="B1929">
        <v>64399.999999999993</v>
      </c>
      <c r="C1929">
        <v>73600</v>
      </c>
      <c r="D1929">
        <v>82800</v>
      </c>
      <c r="E1929">
        <v>91885</v>
      </c>
      <c r="F1929">
        <v>99244.999999999985</v>
      </c>
      <c r="G1929">
        <v>106604.99999999999</v>
      </c>
      <c r="H1929">
        <v>113964.99999999999</v>
      </c>
      <c r="I1929">
        <v>121324.99999999999</v>
      </c>
    </row>
    <row r="1930" spans="1:9" x14ac:dyDescent="0.3">
      <c r="A1930" s="108" t="s">
        <v>735</v>
      </c>
      <c r="B1930">
        <v>59684.999999999993</v>
      </c>
      <c r="C1930">
        <v>68195</v>
      </c>
      <c r="D1930">
        <v>76705</v>
      </c>
      <c r="E1930">
        <v>85215</v>
      </c>
      <c r="F1930">
        <v>92115</v>
      </c>
      <c r="G1930">
        <v>98899.999999999985</v>
      </c>
      <c r="H1930">
        <v>105684.99999999999</v>
      </c>
      <c r="I1930">
        <v>112584.99999999999</v>
      </c>
    </row>
    <row r="1931" spans="1:9" x14ac:dyDescent="0.3">
      <c r="A1931" s="108" t="s">
        <v>849</v>
      </c>
      <c r="B1931">
        <v>59799.999999999993</v>
      </c>
      <c r="C1931">
        <v>68310</v>
      </c>
      <c r="D1931">
        <v>76820</v>
      </c>
      <c r="E1931">
        <v>85330</v>
      </c>
      <c r="F1931">
        <v>92230</v>
      </c>
      <c r="G1931">
        <v>99014.999999999985</v>
      </c>
      <c r="H1931">
        <v>105914.99999999999</v>
      </c>
      <c r="I1931">
        <v>112699.99999999999</v>
      </c>
    </row>
    <row r="1932" spans="1:9" x14ac:dyDescent="0.3">
      <c r="A1932" s="108" t="s">
        <v>850</v>
      </c>
      <c r="B1932">
        <v>63939.999999999993</v>
      </c>
      <c r="C1932">
        <v>73025</v>
      </c>
      <c r="D1932">
        <v>82110</v>
      </c>
      <c r="E1932">
        <v>91195</v>
      </c>
      <c r="F1932">
        <v>98554.999999999985</v>
      </c>
      <c r="G1932">
        <v>105799.99999999999</v>
      </c>
      <c r="H1932">
        <v>113159.99999999999</v>
      </c>
      <c r="I1932">
        <v>120404.99999999999</v>
      </c>
    </row>
    <row r="1933" spans="1:9" x14ac:dyDescent="0.3">
      <c r="A1933" s="108" t="s">
        <v>179</v>
      </c>
      <c r="B1933">
        <v>59684.999999999993</v>
      </c>
      <c r="C1933">
        <v>68195</v>
      </c>
      <c r="D1933">
        <v>76705</v>
      </c>
      <c r="E1933">
        <v>85215</v>
      </c>
      <c r="F1933">
        <v>92115</v>
      </c>
      <c r="G1933">
        <v>98899.999999999985</v>
      </c>
      <c r="H1933">
        <v>105684.99999999999</v>
      </c>
      <c r="I1933">
        <v>112584.99999999999</v>
      </c>
    </row>
    <row r="1934" spans="1:9" x14ac:dyDescent="0.3">
      <c r="A1934" s="108" t="s">
        <v>42</v>
      </c>
      <c r="B1934">
        <v>59684.999999999993</v>
      </c>
      <c r="C1934">
        <v>68195</v>
      </c>
      <c r="D1934">
        <v>76705</v>
      </c>
      <c r="E1934">
        <v>85215</v>
      </c>
      <c r="F1934">
        <v>92115</v>
      </c>
      <c r="G1934">
        <v>98899.999999999985</v>
      </c>
      <c r="H1934">
        <v>105684.99999999999</v>
      </c>
      <c r="I1934">
        <v>112584.99999999999</v>
      </c>
    </row>
    <row r="1935" spans="1:9" x14ac:dyDescent="0.3">
      <c r="A1935" s="108" t="s">
        <v>44</v>
      </c>
      <c r="B1935">
        <v>59684.999999999993</v>
      </c>
      <c r="C1935">
        <v>68195</v>
      </c>
      <c r="D1935">
        <v>76705</v>
      </c>
      <c r="E1935">
        <v>85215</v>
      </c>
      <c r="F1935">
        <v>92115</v>
      </c>
      <c r="G1935">
        <v>98899.999999999985</v>
      </c>
      <c r="H1935">
        <v>105684.99999999999</v>
      </c>
      <c r="I1935">
        <v>112584.99999999999</v>
      </c>
    </row>
    <row r="1936" spans="1:9" x14ac:dyDescent="0.3">
      <c r="A1936" s="108" t="s">
        <v>51</v>
      </c>
      <c r="B1936">
        <v>60834.999999999993</v>
      </c>
      <c r="C1936">
        <v>69460</v>
      </c>
      <c r="D1936">
        <v>78200</v>
      </c>
      <c r="E1936">
        <v>86825</v>
      </c>
      <c r="F1936">
        <v>93840</v>
      </c>
      <c r="G1936">
        <v>100739.99999999999</v>
      </c>
      <c r="H1936">
        <v>107754.99999999999</v>
      </c>
      <c r="I1936">
        <v>114654.99999999999</v>
      </c>
    </row>
    <row r="1937" spans="1:9" x14ac:dyDescent="0.3">
      <c r="A1937" s="108" t="s">
        <v>53</v>
      </c>
      <c r="B1937">
        <v>68770</v>
      </c>
      <c r="C1937">
        <v>78660</v>
      </c>
      <c r="D1937">
        <v>88435</v>
      </c>
      <c r="E1937">
        <v>98209.999999999985</v>
      </c>
      <c r="F1937">
        <v>106144.99999999999</v>
      </c>
      <c r="G1937">
        <v>113964.99999999999</v>
      </c>
      <c r="H1937">
        <v>121784.99999999999</v>
      </c>
      <c r="I1937">
        <v>129719.99999999999</v>
      </c>
    </row>
    <row r="1938" spans="1:9" x14ac:dyDescent="0.3">
      <c r="A1938" s="108" t="s">
        <v>54</v>
      </c>
      <c r="B1938">
        <v>52669.999999999993</v>
      </c>
      <c r="C1938">
        <v>60259.999999999993</v>
      </c>
      <c r="D1938">
        <v>67735</v>
      </c>
      <c r="E1938">
        <v>75210</v>
      </c>
      <c r="F1938">
        <v>81305</v>
      </c>
      <c r="G1938">
        <v>87285</v>
      </c>
      <c r="H1938">
        <v>93265</v>
      </c>
      <c r="I1938">
        <v>99359.999999999985</v>
      </c>
    </row>
    <row r="1939" spans="1:9" x14ac:dyDescent="0.3">
      <c r="A1939" s="108" t="s">
        <v>851</v>
      </c>
      <c r="B1939">
        <v>75440</v>
      </c>
      <c r="C1939">
        <v>86250</v>
      </c>
      <c r="D1939">
        <v>97059.999999999985</v>
      </c>
      <c r="E1939">
        <v>107754.99999999999</v>
      </c>
      <c r="F1939">
        <v>116379.99999999999</v>
      </c>
      <c r="G1939">
        <v>125004.99999999999</v>
      </c>
      <c r="H1939">
        <v>133630</v>
      </c>
      <c r="I1939">
        <v>142255</v>
      </c>
    </row>
    <row r="1940" spans="1:9" x14ac:dyDescent="0.3">
      <c r="A1940" s="108" t="s">
        <v>57</v>
      </c>
      <c r="B1940">
        <v>64169.999999999993</v>
      </c>
      <c r="C1940">
        <v>73255</v>
      </c>
      <c r="D1940">
        <v>82455</v>
      </c>
      <c r="E1940">
        <v>91540</v>
      </c>
      <c r="F1940">
        <v>98899.999999999985</v>
      </c>
      <c r="G1940">
        <v>106259.99999999999</v>
      </c>
      <c r="H1940">
        <v>113619.99999999999</v>
      </c>
      <c r="I1940">
        <v>120864.99999999999</v>
      </c>
    </row>
    <row r="1941" spans="1:9" x14ac:dyDescent="0.3">
      <c r="A1941" s="108" t="s">
        <v>852</v>
      </c>
      <c r="B1941">
        <v>68770</v>
      </c>
      <c r="C1941">
        <v>78660</v>
      </c>
      <c r="D1941">
        <v>88435</v>
      </c>
      <c r="E1941">
        <v>98209.999999999985</v>
      </c>
      <c r="F1941">
        <v>106144.99999999999</v>
      </c>
      <c r="G1941">
        <v>113964.99999999999</v>
      </c>
      <c r="H1941">
        <v>121784.99999999999</v>
      </c>
      <c r="I1941">
        <v>129719.99999999999</v>
      </c>
    </row>
    <row r="1942" spans="1:9" x14ac:dyDescent="0.3">
      <c r="A1942" s="108" t="s">
        <v>853</v>
      </c>
      <c r="B1942">
        <v>62674.999999999993</v>
      </c>
      <c r="C1942">
        <v>71645</v>
      </c>
      <c r="D1942">
        <v>80615</v>
      </c>
      <c r="E1942">
        <v>89470</v>
      </c>
      <c r="F1942">
        <v>96714.999999999985</v>
      </c>
      <c r="G1942">
        <v>103844.99999999999</v>
      </c>
      <c r="H1942">
        <v>110974.99999999999</v>
      </c>
      <c r="I1942">
        <v>118104.99999999999</v>
      </c>
    </row>
    <row r="1943" spans="1:9" x14ac:dyDescent="0.3">
      <c r="A1943" s="108" t="s">
        <v>60</v>
      </c>
      <c r="B1943">
        <v>75440</v>
      </c>
      <c r="C1943">
        <v>86250</v>
      </c>
      <c r="D1943">
        <v>97059.999999999985</v>
      </c>
      <c r="E1943">
        <v>107754.99999999999</v>
      </c>
      <c r="F1943">
        <v>116379.99999999999</v>
      </c>
      <c r="G1943">
        <v>125004.99999999999</v>
      </c>
      <c r="H1943">
        <v>133630</v>
      </c>
      <c r="I1943">
        <v>142255</v>
      </c>
    </row>
    <row r="1944" spans="1:9" x14ac:dyDescent="0.3">
      <c r="A1944" s="108" t="s">
        <v>854</v>
      </c>
      <c r="B1944">
        <v>59684.999999999993</v>
      </c>
      <c r="C1944">
        <v>68195</v>
      </c>
      <c r="D1944">
        <v>76705</v>
      </c>
      <c r="E1944">
        <v>85215</v>
      </c>
      <c r="F1944">
        <v>92115</v>
      </c>
      <c r="G1944">
        <v>98899.999999999985</v>
      </c>
      <c r="H1944">
        <v>105684.99999999999</v>
      </c>
      <c r="I1944">
        <v>112584.99999999999</v>
      </c>
    </row>
    <row r="1945" spans="1:9" x14ac:dyDescent="0.3">
      <c r="A1945" s="108" t="s">
        <v>61</v>
      </c>
      <c r="B1945">
        <v>59684.999999999993</v>
      </c>
      <c r="C1945">
        <v>68195</v>
      </c>
      <c r="D1945">
        <v>76705</v>
      </c>
      <c r="E1945">
        <v>85215</v>
      </c>
      <c r="F1945">
        <v>92115</v>
      </c>
      <c r="G1945">
        <v>98899.999999999985</v>
      </c>
      <c r="H1945">
        <v>105684.99999999999</v>
      </c>
      <c r="I1945">
        <v>112584.99999999999</v>
      </c>
    </row>
    <row r="1946" spans="1:9" x14ac:dyDescent="0.3">
      <c r="A1946" s="108" t="s">
        <v>598</v>
      </c>
      <c r="B1946">
        <v>68770</v>
      </c>
      <c r="C1946">
        <v>78660</v>
      </c>
      <c r="D1946">
        <v>88435</v>
      </c>
      <c r="E1946">
        <v>98209.999999999985</v>
      </c>
      <c r="F1946">
        <v>106144.99999999999</v>
      </c>
      <c r="G1946">
        <v>113964.99999999999</v>
      </c>
      <c r="H1946">
        <v>121784.99999999999</v>
      </c>
      <c r="I1946">
        <v>129719.99999999999</v>
      </c>
    </row>
    <row r="1947" spans="1:9" x14ac:dyDescent="0.3">
      <c r="A1947" s="108" t="s">
        <v>855</v>
      </c>
      <c r="B1947">
        <v>59684.999999999993</v>
      </c>
      <c r="C1947">
        <v>68195</v>
      </c>
      <c r="D1947">
        <v>76705</v>
      </c>
      <c r="E1947">
        <v>85215</v>
      </c>
      <c r="F1947">
        <v>92115</v>
      </c>
      <c r="G1947">
        <v>98899.999999999985</v>
      </c>
      <c r="H1947">
        <v>105684.99999999999</v>
      </c>
      <c r="I1947">
        <v>112584.99999999999</v>
      </c>
    </row>
    <row r="1948" spans="1:9" x14ac:dyDescent="0.3">
      <c r="A1948" s="108" t="s">
        <v>69</v>
      </c>
      <c r="B1948">
        <v>64859.999999999993</v>
      </c>
      <c r="C1948">
        <v>74060</v>
      </c>
      <c r="D1948">
        <v>83375</v>
      </c>
      <c r="E1948">
        <v>92575</v>
      </c>
      <c r="F1948">
        <v>100049.99999999999</v>
      </c>
      <c r="G1948">
        <v>107409.99999999999</v>
      </c>
      <c r="H1948">
        <v>114884.99999999999</v>
      </c>
      <c r="I1948">
        <v>122244.99999999999</v>
      </c>
    </row>
    <row r="1949" spans="1:9" x14ac:dyDescent="0.3">
      <c r="A1949" s="108" t="s">
        <v>127</v>
      </c>
      <c r="B1949">
        <v>67735</v>
      </c>
      <c r="C1949">
        <v>77395</v>
      </c>
      <c r="D1949">
        <v>87055</v>
      </c>
      <c r="E1949">
        <v>96714.999999999985</v>
      </c>
      <c r="F1949">
        <v>104534.99999999999</v>
      </c>
      <c r="G1949">
        <v>112239.99999999999</v>
      </c>
      <c r="H1949">
        <v>119944.99999999999</v>
      </c>
      <c r="I1949">
        <v>127764.99999999999</v>
      </c>
    </row>
    <row r="1950" spans="1:9" x14ac:dyDescent="0.3">
      <c r="A1950" s="108" t="s">
        <v>70</v>
      </c>
      <c r="B1950">
        <v>59684.999999999993</v>
      </c>
      <c r="C1950">
        <v>68195</v>
      </c>
      <c r="D1950">
        <v>76705</v>
      </c>
      <c r="E1950">
        <v>85215</v>
      </c>
      <c r="F1950">
        <v>92115</v>
      </c>
      <c r="G1950">
        <v>98899.999999999985</v>
      </c>
      <c r="H1950">
        <v>105684.99999999999</v>
      </c>
      <c r="I1950">
        <v>112584.99999999999</v>
      </c>
    </row>
    <row r="1951" spans="1:9" x14ac:dyDescent="0.3">
      <c r="A1951" s="108" t="s">
        <v>71</v>
      </c>
      <c r="B1951">
        <v>67735</v>
      </c>
      <c r="C1951">
        <v>77395</v>
      </c>
      <c r="D1951">
        <v>87055</v>
      </c>
      <c r="E1951">
        <v>96714.999999999985</v>
      </c>
      <c r="F1951">
        <v>104534.99999999999</v>
      </c>
      <c r="G1951">
        <v>112239.99999999999</v>
      </c>
      <c r="H1951">
        <v>119944.99999999999</v>
      </c>
      <c r="I1951">
        <v>127764.99999999999</v>
      </c>
    </row>
    <row r="1952" spans="1:9" x14ac:dyDescent="0.3">
      <c r="A1952" s="108" t="s">
        <v>72</v>
      </c>
      <c r="B1952">
        <v>59684.999999999993</v>
      </c>
      <c r="C1952">
        <v>68195</v>
      </c>
      <c r="D1952">
        <v>76705</v>
      </c>
      <c r="E1952">
        <v>85215</v>
      </c>
      <c r="F1952">
        <v>92115</v>
      </c>
      <c r="G1952">
        <v>98899.999999999985</v>
      </c>
      <c r="H1952">
        <v>105684.99999999999</v>
      </c>
      <c r="I1952">
        <v>112584.99999999999</v>
      </c>
    </row>
    <row r="1953" spans="1:11" x14ac:dyDescent="0.3">
      <c r="A1953" s="108" t="s">
        <v>856</v>
      </c>
      <c r="B1953">
        <v>75440</v>
      </c>
      <c r="C1953">
        <v>86250</v>
      </c>
      <c r="D1953">
        <v>97059.999999999985</v>
      </c>
      <c r="E1953">
        <v>107754.99999999999</v>
      </c>
      <c r="F1953">
        <v>116379.99999999999</v>
      </c>
      <c r="G1953">
        <v>125004.99999999999</v>
      </c>
      <c r="H1953">
        <v>133630</v>
      </c>
      <c r="I1953">
        <v>142255</v>
      </c>
    </row>
    <row r="1954" spans="1:11" x14ac:dyDescent="0.3">
      <c r="A1954" s="108" t="s">
        <v>857</v>
      </c>
      <c r="B1954">
        <v>59684.999999999993</v>
      </c>
      <c r="C1954">
        <v>68195</v>
      </c>
      <c r="D1954">
        <v>76705</v>
      </c>
      <c r="E1954">
        <v>85215</v>
      </c>
      <c r="F1954">
        <v>92115</v>
      </c>
      <c r="G1954">
        <v>98899.999999999985</v>
      </c>
      <c r="H1954">
        <v>105684.99999999999</v>
      </c>
      <c r="I1954">
        <v>112584.99999999999</v>
      </c>
    </row>
    <row r="1955" spans="1:11" x14ac:dyDescent="0.3">
      <c r="A1955" s="108" t="s">
        <v>129</v>
      </c>
      <c r="B1955">
        <v>59684.999999999993</v>
      </c>
      <c r="C1955">
        <v>68195</v>
      </c>
      <c r="D1955">
        <v>76705</v>
      </c>
      <c r="E1955">
        <v>85215</v>
      </c>
      <c r="F1955">
        <v>92115</v>
      </c>
      <c r="G1955">
        <v>98899.999999999985</v>
      </c>
      <c r="H1955">
        <v>105684.99999999999</v>
      </c>
      <c r="I1955">
        <v>112584.99999999999</v>
      </c>
    </row>
    <row r="1956" spans="1:11" x14ac:dyDescent="0.3">
      <c r="A1956" s="108" t="s">
        <v>212</v>
      </c>
      <c r="B1956">
        <v>68425</v>
      </c>
      <c r="C1956">
        <v>78200</v>
      </c>
      <c r="D1956">
        <v>87975</v>
      </c>
      <c r="E1956">
        <v>97634.999999999985</v>
      </c>
      <c r="F1956">
        <v>105454.99999999999</v>
      </c>
      <c r="G1956">
        <v>113274.99999999999</v>
      </c>
      <c r="H1956">
        <v>121094.99999999999</v>
      </c>
      <c r="I1956">
        <v>128914.99999999999</v>
      </c>
    </row>
    <row r="1957" spans="1:11" x14ac:dyDescent="0.3">
      <c r="A1957" s="108" t="s">
        <v>858</v>
      </c>
      <c r="B1957">
        <v>60374.999999999993</v>
      </c>
      <c r="C1957">
        <v>69000</v>
      </c>
      <c r="D1957">
        <v>77625</v>
      </c>
      <c r="E1957">
        <v>86135</v>
      </c>
      <c r="F1957">
        <v>93035</v>
      </c>
      <c r="G1957">
        <v>99934.999999999985</v>
      </c>
      <c r="H1957">
        <v>106834.99999999999</v>
      </c>
      <c r="I1957">
        <v>113734.99999999999</v>
      </c>
    </row>
    <row r="1958" spans="1:11" x14ac:dyDescent="0.3">
      <c r="A1958" s="108" t="s">
        <v>76</v>
      </c>
      <c r="B1958">
        <v>59684.999999999993</v>
      </c>
      <c r="C1958">
        <v>68195</v>
      </c>
      <c r="D1958">
        <v>76705</v>
      </c>
      <c r="E1958">
        <v>85215</v>
      </c>
      <c r="F1958">
        <v>92115</v>
      </c>
      <c r="G1958">
        <v>98899.999999999985</v>
      </c>
      <c r="H1958">
        <v>105684.99999999999</v>
      </c>
      <c r="I1958">
        <v>112584.99999999999</v>
      </c>
      <c r="K1958" s="101"/>
    </row>
    <row r="1959" spans="1:11" x14ac:dyDescent="0.3">
      <c r="A1959" s="108" t="s">
        <v>859</v>
      </c>
      <c r="B1959">
        <v>75440</v>
      </c>
      <c r="C1959">
        <v>86250</v>
      </c>
      <c r="D1959">
        <v>97059.999999999985</v>
      </c>
      <c r="E1959">
        <v>107754.99999999999</v>
      </c>
      <c r="F1959">
        <v>116379.99999999999</v>
      </c>
      <c r="G1959">
        <v>125004.99999999999</v>
      </c>
      <c r="H1959">
        <v>133630</v>
      </c>
      <c r="I1959">
        <v>142255</v>
      </c>
    </row>
    <row r="1960" spans="1:11" x14ac:dyDescent="0.3">
      <c r="A1960" s="108" t="s">
        <v>78</v>
      </c>
      <c r="B1960">
        <v>59684.999999999993</v>
      </c>
      <c r="C1960">
        <v>68195</v>
      </c>
      <c r="D1960">
        <v>76705</v>
      </c>
      <c r="E1960">
        <v>85215</v>
      </c>
      <c r="F1960">
        <v>92115</v>
      </c>
      <c r="G1960">
        <v>98899.999999999985</v>
      </c>
      <c r="H1960">
        <v>105684.99999999999</v>
      </c>
      <c r="I1960">
        <v>112584.99999999999</v>
      </c>
    </row>
    <row r="1961" spans="1:11" x14ac:dyDescent="0.3">
      <c r="A1961" s="108" t="s">
        <v>371</v>
      </c>
      <c r="B1961">
        <v>66010</v>
      </c>
      <c r="C1961">
        <v>75440</v>
      </c>
      <c r="D1961">
        <v>84870</v>
      </c>
      <c r="E1961">
        <v>94299.999999999985</v>
      </c>
      <c r="F1961">
        <v>101889.99999999999</v>
      </c>
      <c r="G1961">
        <v>109479.99999999999</v>
      </c>
      <c r="H1961">
        <v>116954.99999999999</v>
      </c>
      <c r="I1961">
        <v>124544.99999999999</v>
      </c>
    </row>
    <row r="1962" spans="1:11" x14ac:dyDescent="0.3">
      <c r="A1962" s="108" t="s">
        <v>860</v>
      </c>
      <c r="B1962">
        <v>63364.999999999993</v>
      </c>
      <c r="C1962">
        <v>72450</v>
      </c>
      <c r="D1962">
        <v>81535</v>
      </c>
      <c r="E1962">
        <v>90505</v>
      </c>
      <c r="F1962">
        <v>97749.999999999985</v>
      </c>
      <c r="G1962">
        <v>104994.99999999999</v>
      </c>
      <c r="H1962">
        <v>112239.99999999999</v>
      </c>
      <c r="I1962">
        <v>119484.99999999999</v>
      </c>
    </row>
    <row r="1963" spans="1:11" x14ac:dyDescent="0.3">
      <c r="A1963" s="108" t="s">
        <v>81</v>
      </c>
      <c r="B1963">
        <v>71300</v>
      </c>
      <c r="C1963">
        <v>81420</v>
      </c>
      <c r="D1963">
        <v>91655</v>
      </c>
      <c r="E1963">
        <v>101774.99999999999</v>
      </c>
      <c r="F1963">
        <v>109939.99999999999</v>
      </c>
      <c r="G1963">
        <v>118104.99999999999</v>
      </c>
      <c r="H1963">
        <v>126269.99999999999</v>
      </c>
      <c r="I1963">
        <v>134435</v>
      </c>
    </row>
    <row r="1964" spans="1:11" x14ac:dyDescent="0.3">
      <c r="A1964" s="108" t="s">
        <v>83</v>
      </c>
      <c r="B1964">
        <v>59684.999999999993</v>
      </c>
      <c r="C1964">
        <v>68195</v>
      </c>
      <c r="D1964">
        <v>76705</v>
      </c>
      <c r="E1964">
        <v>85215</v>
      </c>
      <c r="F1964">
        <v>92115</v>
      </c>
      <c r="G1964">
        <v>98899.999999999985</v>
      </c>
      <c r="H1964">
        <v>105684.99999999999</v>
      </c>
      <c r="I1964">
        <v>112584.99999999999</v>
      </c>
    </row>
    <row r="1965" spans="1:11" x14ac:dyDescent="0.3">
      <c r="A1965" s="108" t="s">
        <v>861</v>
      </c>
      <c r="B1965">
        <v>59684.999999999993</v>
      </c>
      <c r="C1965">
        <v>68195</v>
      </c>
      <c r="D1965">
        <v>76705</v>
      </c>
      <c r="E1965">
        <v>85215</v>
      </c>
      <c r="F1965">
        <v>92115</v>
      </c>
      <c r="G1965">
        <v>98899.999999999985</v>
      </c>
      <c r="H1965">
        <v>105684.99999999999</v>
      </c>
      <c r="I1965">
        <v>112584.99999999999</v>
      </c>
    </row>
    <row r="1966" spans="1:11" x14ac:dyDescent="0.3">
      <c r="A1966" s="108" t="s">
        <v>862</v>
      </c>
      <c r="B1966">
        <v>59914.999999999993</v>
      </c>
      <c r="C1966">
        <v>68540</v>
      </c>
      <c r="D1966">
        <v>77050</v>
      </c>
      <c r="E1966">
        <v>85560</v>
      </c>
      <c r="F1966">
        <v>92460</v>
      </c>
      <c r="G1966">
        <v>99359.999999999985</v>
      </c>
      <c r="H1966">
        <v>106144.99999999999</v>
      </c>
      <c r="I1966">
        <v>113044.99999999999</v>
      </c>
    </row>
    <row r="1967" spans="1:11" x14ac:dyDescent="0.3">
      <c r="A1967" s="108" t="s">
        <v>863</v>
      </c>
      <c r="B1967">
        <v>59684.999999999993</v>
      </c>
      <c r="C1967">
        <v>68195</v>
      </c>
      <c r="D1967">
        <v>76705</v>
      </c>
      <c r="E1967">
        <v>85215</v>
      </c>
      <c r="F1967">
        <v>92115</v>
      </c>
      <c r="G1967">
        <v>98899.999999999985</v>
      </c>
      <c r="H1967">
        <v>105684.99999999999</v>
      </c>
      <c r="I1967">
        <v>112584.99999999999</v>
      </c>
    </row>
    <row r="1968" spans="1:11" x14ac:dyDescent="0.3">
      <c r="A1968" s="108" t="s">
        <v>864</v>
      </c>
      <c r="B1968">
        <v>59684.999999999993</v>
      </c>
      <c r="C1968">
        <v>68195</v>
      </c>
      <c r="D1968">
        <v>76705</v>
      </c>
      <c r="E1968">
        <v>85215</v>
      </c>
      <c r="F1968">
        <v>92115</v>
      </c>
      <c r="G1968">
        <v>98899.999999999985</v>
      </c>
      <c r="H1968">
        <v>105684.99999999999</v>
      </c>
      <c r="I1968">
        <v>112584.99999999999</v>
      </c>
    </row>
    <row r="1969" spans="1:11" x14ac:dyDescent="0.3">
      <c r="A1969" s="108" t="s">
        <v>89</v>
      </c>
      <c r="B1969">
        <v>69230</v>
      </c>
      <c r="C1969">
        <v>79120</v>
      </c>
      <c r="D1969">
        <v>89010</v>
      </c>
      <c r="E1969">
        <v>98784.999999999985</v>
      </c>
      <c r="F1969">
        <v>106719.99999999999</v>
      </c>
      <c r="G1969">
        <v>114654.99999999999</v>
      </c>
      <c r="H1969">
        <v>122589.99999999999</v>
      </c>
      <c r="I1969">
        <v>130409.99999999999</v>
      </c>
    </row>
    <row r="1970" spans="1:11" x14ac:dyDescent="0.3">
      <c r="A1970" s="108" t="s">
        <v>91</v>
      </c>
      <c r="B1970">
        <v>61984.999999999993</v>
      </c>
      <c r="C1970">
        <v>70840</v>
      </c>
      <c r="D1970">
        <v>79695</v>
      </c>
      <c r="E1970">
        <v>88435</v>
      </c>
      <c r="F1970">
        <v>95564.999999999985</v>
      </c>
      <c r="G1970">
        <v>102694.99999999999</v>
      </c>
      <c r="H1970">
        <v>109709.99999999999</v>
      </c>
      <c r="I1970">
        <v>116839.99999999999</v>
      </c>
    </row>
    <row r="1971" spans="1:11" x14ac:dyDescent="0.3">
      <c r="A1971" s="108" t="s">
        <v>828</v>
      </c>
      <c r="B1971">
        <v>66010</v>
      </c>
      <c r="C1971">
        <v>75440</v>
      </c>
      <c r="D1971">
        <v>84870</v>
      </c>
      <c r="E1971">
        <v>94299.999999999985</v>
      </c>
      <c r="F1971">
        <v>101889.99999999999</v>
      </c>
      <c r="G1971">
        <v>109479.99999999999</v>
      </c>
      <c r="H1971">
        <v>116954.99999999999</v>
      </c>
      <c r="I1971">
        <v>124544.99999999999</v>
      </c>
    </row>
    <row r="1972" spans="1:11" x14ac:dyDescent="0.3">
      <c r="A1972" s="108" t="s">
        <v>865</v>
      </c>
      <c r="B1972">
        <v>59684.999999999993</v>
      </c>
      <c r="C1972">
        <v>68195</v>
      </c>
      <c r="D1972">
        <v>76705</v>
      </c>
      <c r="E1972">
        <v>85215</v>
      </c>
      <c r="F1972">
        <v>92115</v>
      </c>
      <c r="G1972">
        <v>98899.999999999985</v>
      </c>
      <c r="H1972">
        <v>105684.99999999999</v>
      </c>
      <c r="I1972">
        <v>112584.99999999999</v>
      </c>
    </row>
    <row r="1973" spans="1:11" x14ac:dyDescent="0.3">
      <c r="A1973" s="108" t="s">
        <v>866</v>
      </c>
      <c r="B1973">
        <v>60374.999999999993</v>
      </c>
      <c r="C1973">
        <v>69000</v>
      </c>
      <c r="D1973">
        <v>77625</v>
      </c>
      <c r="E1973">
        <v>86135</v>
      </c>
      <c r="F1973">
        <v>93035</v>
      </c>
      <c r="G1973">
        <v>99934.999999999985</v>
      </c>
      <c r="H1973">
        <v>106834.99999999999</v>
      </c>
      <c r="I1973">
        <v>113734.99999999999</v>
      </c>
    </row>
    <row r="1974" spans="1:11" x14ac:dyDescent="0.3">
      <c r="A1974" s="108" t="s">
        <v>94</v>
      </c>
      <c r="B1974">
        <v>88665</v>
      </c>
      <c r="C1974">
        <v>101314.99999999999</v>
      </c>
      <c r="D1974">
        <v>113964.99999999999</v>
      </c>
      <c r="E1974">
        <v>126614.99999999999</v>
      </c>
      <c r="F1974">
        <v>136850</v>
      </c>
      <c r="G1974">
        <v>146970</v>
      </c>
      <c r="H1974">
        <v>157090</v>
      </c>
      <c r="I1974">
        <v>167210</v>
      </c>
    </row>
    <row r="1975" spans="1:11" x14ac:dyDescent="0.3">
      <c r="A1975" s="108" t="s">
        <v>867</v>
      </c>
      <c r="B1975">
        <v>59684.999999999993</v>
      </c>
      <c r="C1975">
        <v>68195</v>
      </c>
      <c r="D1975">
        <v>76705</v>
      </c>
      <c r="E1975">
        <v>85215</v>
      </c>
      <c r="F1975">
        <v>92115</v>
      </c>
      <c r="G1975">
        <v>98899.999999999985</v>
      </c>
      <c r="H1975">
        <v>105684.99999999999</v>
      </c>
      <c r="I1975">
        <v>112584.99999999999</v>
      </c>
    </row>
    <row r="1976" spans="1:11" x14ac:dyDescent="0.3">
      <c r="A1976" s="108" t="s">
        <v>868</v>
      </c>
      <c r="B1976">
        <v>59684.999999999993</v>
      </c>
      <c r="C1976">
        <v>68195</v>
      </c>
      <c r="D1976">
        <v>76705</v>
      </c>
      <c r="E1976">
        <v>85215</v>
      </c>
      <c r="F1976">
        <v>92115</v>
      </c>
      <c r="G1976">
        <v>98899.999999999985</v>
      </c>
      <c r="H1976">
        <v>105684.99999999999</v>
      </c>
      <c r="I1976">
        <v>112584.99999999999</v>
      </c>
    </row>
    <row r="1977" spans="1:11" x14ac:dyDescent="0.3">
      <c r="A1977" s="108" t="s">
        <v>97</v>
      </c>
      <c r="B1977">
        <v>76935</v>
      </c>
      <c r="C1977">
        <v>87860</v>
      </c>
      <c r="D1977">
        <v>98899.999999999985</v>
      </c>
      <c r="E1977">
        <v>109824.99999999999</v>
      </c>
      <c r="F1977">
        <v>118679.99999999999</v>
      </c>
      <c r="G1977">
        <v>127419.99999999999</v>
      </c>
      <c r="H1977">
        <v>136275</v>
      </c>
      <c r="I1977">
        <v>145015</v>
      </c>
    </row>
    <row r="1978" spans="1:11" x14ac:dyDescent="0.3">
      <c r="A1978" s="108" t="s">
        <v>98</v>
      </c>
      <c r="B1978">
        <v>59684.999999999993</v>
      </c>
      <c r="C1978">
        <v>68195</v>
      </c>
      <c r="D1978">
        <v>76705</v>
      </c>
      <c r="E1978">
        <v>85215</v>
      </c>
      <c r="F1978">
        <v>92115</v>
      </c>
      <c r="G1978">
        <v>98899.999999999985</v>
      </c>
      <c r="H1978">
        <v>105684.99999999999</v>
      </c>
      <c r="I1978">
        <v>112584.99999999999</v>
      </c>
    </row>
    <row r="1979" spans="1:11" x14ac:dyDescent="0.3">
      <c r="A1979" s="108" t="s">
        <v>99</v>
      </c>
      <c r="B1979">
        <v>64514.999999999993</v>
      </c>
      <c r="C1979">
        <v>73715</v>
      </c>
      <c r="D1979">
        <v>82915</v>
      </c>
      <c r="E1979">
        <v>92115</v>
      </c>
      <c r="F1979">
        <v>99589.999999999985</v>
      </c>
      <c r="G1979">
        <v>106949.99999999999</v>
      </c>
      <c r="H1979">
        <v>114309.99999999999</v>
      </c>
      <c r="I1979">
        <v>121669.99999999999</v>
      </c>
    </row>
    <row r="1980" spans="1:11" x14ac:dyDescent="0.3">
      <c r="A1980" s="108" t="s">
        <v>869</v>
      </c>
      <c r="B1980">
        <v>59684.999999999993</v>
      </c>
      <c r="C1980">
        <v>68195</v>
      </c>
      <c r="D1980">
        <v>76705</v>
      </c>
      <c r="E1980">
        <v>85215</v>
      </c>
      <c r="F1980">
        <v>92115</v>
      </c>
      <c r="G1980">
        <v>98899.999999999985</v>
      </c>
      <c r="H1980">
        <v>105684.99999999999</v>
      </c>
      <c r="I1980">
        <v>112584.99999999999</v>
      </c>
    </row>
    <row r="1981" spans="1:11" x14ac:dyDescent="0.3">
      <c r="A1981" s="108" t="s">
        <v>389</v>
      </c>
      <c r="B1981">
        <v>62674.999999999993</v>
      </c>
      <c r="C1981">
        <v>71645</v>
      </c>
      <c r="D1981">
        <v>80615</v>
      </c>
      <c r="E1981">
        <v>89470</v>
      </c>
      <c r="F1981">
        <v>96714.999999999985</v>
      </c>
      <c r="G1981">
        <v>103844.99999999999</v>
      </c>
      <c r="H1981">
        <v>110974.99999999999</v>
      </c>
      <c r="I1981">
        <v>118104.99999999999</v>
      </c>
    </row>
    <row r="1982" spans="1:11" x14ac:dyDescent="0.3">
      <c r="A1982" s="108" t="s">
        <v>870</v>
      </c>
      <c r="B1982">
        <v>60144.999999999993</v>
      </c>
      <c r="C1982">
        <v>68770</v>
      </c>
      <c r="D1982">
        <v>77395</v>
      </c>
      <c r="E1982">
        <v>85905</v>
      </c>
      <c r="F1982">
        <v>92805</v>
      </c>
      <c r="G1982">
        <v>99704.999999999985</v>
      </c>
      <c r="H1982">
        <v>106604.99999999999</v>
      </c>
      <c r="I1982">
        <v>113504.99999999999</v>
      </c>
    </row>
    <row r="1983" spans="1:11" x14ac:dyDescent="0.3">
      <c r="A1983" s="108" t="s">
        <v>261</v>
      </c>
      <c r="B1983">
        <v>52094.999999999993</v>
      </c>
      <c r="C1983">
        <v>59569.999999999993</v>
      </c>
      <c r="D1983">
        <v>67045</v>
      </c>
      <c r="E1983">
        <v>74405</v>
      </c>
      <c r="F1983">
        <v>80385</v>
      </c>
      <c r="G1983">
        <v>86365</v>
      </c>
      <c r="H1983">
        <v>92345</v>
      </c>
      <c r="I1983">
        <v>98324.999999999985</v>
      </c>
      <c r="K1983" s="106" t="s">
        <v>1854</v>
      </c>
    </row>
    <row r="1984" spans="1:11" x14ac:dyDescent="0.3">
      <c r="A1984" s="108" t="s">
        <v>1550</v>
      </c>
      <c r="B1984">
        <v>64054.999999999993</v>
      </c>
      <c r="C1984">
        <v>73140</v>
      </c>
      <c r="D1984">
        <v>82340</v>
      </c>
      <c r="E1984">
        <v>91425</v>
      </c>
      <c r="F1984">
        <v>98784.999999999985</v>
      </c>
      <c r="G1984">
        <v>106144.99999999999</v>
      </c>
      <c r="H1984">
        <v>113389.99999999999</v>
      </c>
      <c r="I1984">
        <v>120749.99999999999</v>
      </c>
    </row>
    <row r="1985" spans="1:9" x14ac:dyDescent="0.3">
      <c r="A1985" s="108" t="s">
        <v>1551</v>
      </c>
      <c r="B1985">
        <v>52094.999999999993</v>
      </c>
      <c r="C1985">
        <v>59569.999999999993</v>
      </c>
      <c r="D1985">
        <v>67045</v>
      </c>
      <c r="E1985">
        <v>74405</v>
      </c>
      <c r="F1985">
        <v>80385</v>
      </c>
      <c r="G1985">
        <v>86365</v>
      </c>
      <c r="H1985">
        <v>92345</v>
      </c>
      <c r="I1985">
        <v>98324.999999999985</v>
      </c>
    </row>
    <row r="1986" spans="1:9" x14ac:dyDescent="0.3">
      <c r="A1986" s="108" t="s">
        <v>812</v>
      </c>
      <c r="B1986">
        <v>52094.999999999993</v>
      </c>
      <c r="C1986">
        <v>59569.999999999993</v>
      </c>
      <c r="D1986">
        <v>67045</v>
      </c>
      <c r="E1986">
        <v>74405</v>
      </c>
      <c r="F1986">
        <v>80385</v>
      </c>
      <c r="G1986">
        <v>86365</v>
      </c>
      <c r="H1986">
        <v>92345</v>
      </c>
      <c r="I1986">
        <v>98324.999999999985</v>
      </c>
    </row>
    <row r="1987" spans="1:9" x14ac:dyDescent="0.3">
      <c r="A1987" s="108" t="s">
        <v>1552</v>
      </c>
      <c r="B1987">
        <v>53934.999999999993</v>
      </c>
      <c r="C1987">
        <v>61639.999999999993</v>
      </c>
      <c r="D1987">
        <v>69345</v>
      </c>
      <c r="E1987">
        <v>76935</v>
      </c>
      <c r="F1987">
        <v>83145</v>
      </c>
      <c r="G1987">
        <v>89355</v>
      </c>
      <c r="H1987">
        <v>95449.999999999985</v>
      </c>
      <c r="I1987">
        <v>101659.99999999999</v>
      </c>
    </row>
    <row r="1988" spans="1:9" x14ac:dyDescent="0.3">
      <c r="A1988" s="108" t="s">
        <v>1340</v>
      </c>
      <c r="B1988">
        <v>52094.999999999993</v>
      </c>
      <c r="C1988">
        <v>59569.999999999993</v>
      </c>
      <c r="D1988">
        <v>67045</v>
      </c>
      <c r="E1988">
        <v>74405</v>
      </c>
      <c r="F1988">
        <v>80385</v>
      </c>
      <c r="G1988">
        <v>86365</v>
      </c>
      <c r="H1988">
        <v>92345</v>
      </c>
      <c r="I1988">
        <v>98324.999999999985</v>
      </c>
    </row>
    <row r="1989" spans="1:9" x14ac:dyDescent="0.3">
      <c r="A1989" s="108" t="s">
        <v>1157</v>
      </c>
      <c r="B1989">
        <v>52094.999999999993</v>
      </c>
      <c r="C1989">
        <v>59569.999999999993</v>
      </c>
      <c r="D1989">
        <v>67045</v>
      </c>
      <c r="E1989">
        <v>74405</v>
      </c>
      <c r="F1989">
        <v>80385</v>
      </c>
      <c r="G1989">
        <v>86365</v>
      </c>
      <c r="H1989">
        <v>92345</v>
      </c>
      <c r="I1989">
        <v>98324.999999999985</v>
      </c>
    </row>
    <row r="1990" spans="1:9" x14ac:dyDescent="0.3">
      <c r="A1990" s="108" t="s">
        <v>1414</v>
      </c>
      <c r="B1990">
        <v>52094.999999999993</v>
      </c>
      <c r="C1990">
        <v>59569.999999999993</v>
      </c>
      <c r="D1990">
        <v>67045</v>
      </c>
      <c r="E1990">
        <v>74405</v>
      </c>
      <c r="F1990">
        <v>80385</v>
      </c>
      <c r="G1990">
        <v>86365</v>
      </c>
      <c r="H1990">
        <v>92345</v>
      </c>
      <c r="I1990">
        <v>98324.999999999985</v>
      </c>
    </row>
    <row r="1991" spans="1:9" x14ac:dyDescent="0.3">
      <c r="A1991" s="108" t="s">
        <v>1553</v>
      </c>
      <c r="B1991">
        <v>66010</v>
      </c>
      <c r="C1991">
        <v>75440</v>
      </c>
      <c r="D1991">
        <v>84870</v>
      </c>
      <c r="E1991">
        <v>94185</v>
      </c>
      <c r="F1991">
        <v>101774.99999999999</v>
      </c>
      <c r="G1991">
        <v>109364.99999999999</v>
      </c>
      <c r="H1991">
        <v>116839.99999999999</v>
      </c>
      <c r="I1991">
        <v>124429.99999999999</v>
      </c>
    </row>
    <row r="1992" spans="1:9" x14ac:dyDescent="0.3">
      <c r="A1992" s="108" t="s">
        <v>279</v>
      </c>
      <c r="B1992">
        <v>56349.999999999993</v>
      </c>
      <c r="C1992">
        <v>64399.999999999993</v>
      </c>
      <c r="D1992">
        <v>72450</v>
      </c>
      <c r="E1992">
        <v>80385</v>
      </c>
      <c r="F1992">
        <v>86825</v>
      </c>
      <c r="G1992">
        <v>93265</v>
      </c>
      <c r="H1992">
        <v>99704.999999999985</v>
      </c>
      <c r="I1992">
        <v>106144.99999999999</v>
      </c>
    </row>
    <row r="1993" spans="1:9" x14ac:dyDescent="0.3">
      <c r="A1993" s="108" t="s">
        <v>498</v>
      </c>
      <c r="B1993">
        <v>52094.999999999993</v>
      </c>
      <c r="C1993">
        <v>59569.999999999993</v>
      </c>
      <c r="D1993">
        <v>67045</v>
      </c>
      <c r="E1993">
        <v>74405</v>
      </c>
      <c r="F1993">
        <v>80385</v>
      </c>
      <c r="G1993">
        <v>86365</v>
      </c>
      <c r="H1993">
        <v>92345</v>
      </c>
      <c r="I1993">
        <v>98324.999999999985</v>
      </c>
    </row>
    <row r="1994" spans="1:9" x14ac:dyDescent="0.3">
      <c r="A1994" s="108" t="s">
        <v>1127</v>
      </c>
      <c r="B1994">
        <v>52094.999999999993</v>
      </c>
      <c r="C1994">
        <v>59569.999999999993</v>
      </c>
      <c r="D1994">
        <v>67045</v>
      </c>
      <c r="E1994">
        <v>74405</v>
      </c>
      <c r="F1994">
        <v>80385</v>
      </c>
      <c r="G1994">
        <v>86365</v>
      </c>
      <c r="H1994">
        <v>92345</v>
      </c>
      <c r="I1994">
        <v>98324.999999999985</v>
      </c>
    </row>
    <row r="1995" spans="1:9" x14ac:dyDescent="0.3">
      <c r="A1995" s="108" t="s">
        <v>1554</v>
      </c>
      <c r="B1995">
        <v>52094.999999999993</v>
      </c>
      <c r="C1995">
        <v>59569.999999999993</v>
      </c>
      <c r="D1995">
        <v>67045</v>
      </c>
      <c r="E1995">
        <v>74405</v>
      </c>
      <c r="F1995">
        <v>80385</v>
      </c>
      <c r="G1995">
        <v>86365</v>
      </c>
      <c r="H1995">
        <v>92345</v>
      </c>
      <c r="I1995">
        <v>98324.999999999985</v>
      </c>
    </row>
    <row r="1996" spans="1:9" x14ac:dyDescent="0.3">
      <c r="A1996" s="108" t="s">
        <v>887</v>
      </c>
      <c r="B1996">
        <v>66010</v>
      </c>
      <c r="C1996">
        <v>75440</v>
      </c>
      <c r="D1996">
        <v>84870</v>
      </c>
      <c r="E1996">
        <v>94185</v>
      </c>
      <c r="F1996">
        <v>101774.99999999999</v>
      </c>
      <c r="G1996">
        <v>109364.99999999999</v>
      </c>
      <c r="H1996">
        <v>116839.99999999999</v>
      </c>
      <c r="I1996">
        <v>124429.99999999999</v>
      </c>
    </row>
    <row r="1997" spans="1:9" x14ac:dyDescent="0.3">
      <c r="A1997" s="108" t="s">
        <v>1555</v>
      </c>
      <c r="B1997">
        <v>52094.999999999993</v>
      </c>
      <c r="C1997">
        <v>59569.999999999993</v>
      </c>
      <c r="D1997">
        <v>67045</v>
      </c>
      <c r="E1997">
        <v>74405</v>
      </c>
      <c r="F1997">
        <v>80385</v>
      </c>
      <c r="G1997">
        <v>86365</v>
      </c>
      <c r="H1997">
        <v>92345</v>
      </c>
      <c r="I1997">
        <v>98324.999999999985</v>
      </c>
    </row>
    <row r="1998" spans="1:9" x14ac:dyDescent="0.3">
      <c r="A1998" s="108" t="s">
        <v>507</v>
      </c>
      <c r="B1998">
        <v>54164.999999999993</v>
      </c>
      <c r="C1998">
        <v>61869.999999999993</v>
      </c>
      <c r="D1998">
        <v>69575</v>
      </c>
      <c r="E1998">
        <v>77280</v>
      </c>
      <c r="F1998">
        <v>83490</v>
      </c>
      <c r="G1998">
        <v>89700</v>
      </c>
      <c r="H1998">
        <v>95909.999999999985</v>
      </c>
      <c r="I1998">
        <v>102119.99999999999</v>
      </c>
    </row>
    <row r="1999" spans="1:9" x14ac:dyDescent="0.3">
      <c r="A1999" s="108" t="s">
        <v>1556</v>
      </c>
      <c r="B1999">
        <v>52669.999999999993</v>
      </c>
      <c r="C1999">
        <v>60259.999999999993</v>
      </c>
      <c r="D1999">
        <v>67735</v>
      </c>
      <c r="E1999">
        <v>75210</v>
      </c>
      <c r="F1999">
        <v>81305</v>
      </c>
      <c r="G1999">
        <v>87285</v>
      </c>
      <c r="H1999">
        <v>93265</v>
      </c>
      <c r="I1999">
        <v>99359.999999999985</v>
      </c>
    </row>
    <row r="2000" spans="1:9" x14ac:dyDescent="0.3">
      <c r="A2000" s="108" t="s">
        <v>720</v>
      </c>
      <c r="B2000">
        <v>52094.999999999993</v>
      </c>
      <c r="C2000">
        <v>59569.999999999993</v>
      </c>
      <c r="D2000">
        <v>67045</v>
      </c>
      <c r="E2000">
        <v>74405</v>
      </c>
      <c r="F2000">
        <v>80385</v>
      </c>
      <c r="G2000">
        <v>86365</v>
      </c>
      <c r="H2000">
        <v>92345</v>
      </c>
      <c r="I2000">
        <v>98324.999999999985</v>
      </c>
    </row>
    <row r="2001" spans="1:9" x14ac:dyDescent="0.3">
      <c r="A2001" s="108" t="s">
        <v>1557</v>
      </c>
      <c r="B2001">
        <v>64859.999999999993</v>
      </c>
      <c r="C2001">
        <v>74060</v>
      </c>
      <c r="D2001">
        <v>83375</v>
      </c>
      <c r="E2001">
        <v>92575</v>
      </c>
      <c r="F2001">
        <v>100049.99999999999</v>
      </c>
      <c r="G2001">
        <v>107409.99999999999</v>
      </c>
      <c r="H2001">
        <v>114884.99999999999</v>
      </c>
      <c r="I2001">
        <v>122244.99999999999</v>
      </c>
    </row>
    <row r="2002" spans="1:9" x14ac:dyDescent="0.3">
      <c r="A2002" s="108" t="s">
        <v>1085</v>
      </c>
      <c r="B2002">
        <v>54739.999999999993</v>
      </c>
      <c r="C2002">
        <v>62559.999999999993</v>
      </c>
      <c r="D2002">
        <v>70380</v>
      </c>
      <c r="E2002">
        <v>78200</v>
      </c>
      <c r="F2002">
        <v>84525</v>
      </c>
      <c r="G2002">
        <v>90735</v>
      </c>
      <c r="H2002">
        <v>97059.999999999985</v>
      </c>
      <c r="I2002">
        <v>103269.99999999999</v>
      </c>
    </row>
    <row r="2003" spans="1:9" x14ac:dyDescent="0.3">
      <c r="A2003" s="108" t="s">
        <v>112</v>
      </c>
      <c r="B2003">
        <v>52094.999999999993</v>
      </c>
      <c r="C2003">
        <v>59569.999999999993</v>
      </c>
      <c r="D2003">
        <v>67045</v>
      </c>
      <c r="E2003">
        <v>74405</v>
      </c>
      <c r="F2003">
        <v>80385</v>
      </c>
      <c r="G2003">
        <v>86365</v>
      </c>
      <c r="H2003">
        <v>92345</v>
      </c>
      <c r="I2003">
        <v>98324.999999999985</v>
      </c>
    </row>
    <row r="2004" spans="1:9" x14ac:dyDescent="0.3">
      <c r="A2004" s="108" t="s">
        <v>1558</v>
      </c>
      <c r="B2004">
        <v>58534.999999999993</v>
      </c>
      <c r="C2004">
        <v>66930</v>
      </c>
      <c r="D2004">
        <v>75325</v>
      </c>
      <c r="E2004">
        <v>83605</v>
      </c>
      <c r="F2004">
        <v>90390</v>
      </c>
      <c r="G2004">
        <v>97059.999999999985</v>
      </c>
      <c r="H2004">
        <v>103729.99999999999</v>
      </c>
      <c r="I2004">
        <v>110399.99999999999</v>
      </c>
    </row>
    <row r="2005" spans="1:9" x14ac:dyDescent="0.3">
      <c r="A2005" s="108" t="s">
        <v>528</v>
      </c>
      <c r="B2005">
        <v>59799.999999999993</v>
      </c>
      <c r="C2005">
        <v>68310</v>
      </c>
      <c r="D2005">
        <v>76820</v>
      </c>
      <c r="E2005">
        <v>85330</v>
      </c>
      <c r="F2005">
        <v>92230</v>
      </c>
      <c r="G2005">
        <v>99014.999999999985</v>
      </c>
      <c r="H2005">
        <v>105914.99999999999</v>
      </c>
      <c r="I2005">
        <v>112699.99999999999</v>
      </c>
    </row>
    <row r="2006" spans="1:9" x14ac:dyDescent="0.3">
      <c r="A2006" s="108" t="s">
        <v>681</v>
      </c>
      <c r="B2006">
        <v>59914.999999999993</v>
      </c>
      <c r="C2006">
        <v>68425</v>
      </c>
      <c r="D2006">
        <v>76935</v>
      </c>
      <c r="E2006">
        <v>85445</v>
      </c>
      <c r="F2006">
        <v>92345</v>
      </c>
      <c r="G2006">
        <v>99129.999999999985</v>
      </c>
      <c r="H2006">
        <v>106029.99999999999</v>
      </c>
      <c r="I2006">
        <v>112814.99999999999</v>
      </c>
    </row>
    <row r="2007" spans="1:9" x14ac:dyDescent="0.3">
      <c r="A2007" s="108" t="s">
        <v>1559</v>
      </c>
      <c r="B2007">
        <v>52094.999999999993</v>
      </c>
      <c r="C2007">
        <v>59569.999999999993</v>
      </c>
      <c r="D2007">
        <v>67045</v>
      </c>
      <c r="E2007">
        <v>74405</v>
      </c>
      <c r="F2007">
        <v>80385</v>
      </c>
      <c r="G2007">
        <v>86365</v>
      </c>
      <c r="H2007">
        <v>92345</v>
      </c>
      <c r="I2007">
        <v>98324.999999999985</v>
      </c>
    </row>
    <row r="2008" spans="1:9" x14ac:dyDescent="0.3">
      <c r="A2008" s="108" t="s">
        <v>1182</v>
      </c>
      <c r="B2008">
        <v>65204.999999999993</v>
      </c>
      <c r="C2008">
        <v>74520</v>
      </c>
      <c r="D2008">
        <v>83835</v>
      </c>
      <c r="E2008">
        <v>93150</v>
      </c>
      <c r="F2008">
        <v>100624.99999999999</v>
      </c>
      <c r="G2008">
        <v>108099.99999999999</v>
      </c>
      <c r="H2008">
        <v>115574.99999999999</v>
      </c>
      <c r="I2008">
        <v>123049.99999999999</v>
      </c>
    </row>
    <row r="2009" spans="1:9" x14ac:dyDescent="0.3">
      <c r="A2009" s="108" t="s">
        <v>118</v>
      </c>
      <c r="B2009">
        <v>62904.999999999993</v>
      </c>
      <c r="C2009">
        <v>71875</v>
      </c>
      <c r="D2009">
        <v>80845</v>
      </c>
      <c r="E2009">
        <v>89815</v>
      </c>
      <c r="F2009">
        <v>97059.999999999985</v>
      </c>
      <c r="G2009">
        <v>104189.99999999999</v>
      </c>
      <c r="H2009">
        <v>111434.99999999999</v>
      </c>
      <c r="I2009">
        <v>118564.99999999999</v>
      </c>
    </row>
    <row r="2010" spans="1:9" x14ac:dyDescent="0.3">
      <c r="A2010" s="108" t="s">
        <v>1560</v>
      </c>
      <c r="B2010">
        <v>52094.999999999993</v>
      </c>
      <c r="C2010">
        <v>59569.999999999993</v>
      </c>
      <c r="D2010">
        <v>67045</v>
      </c>
      <c r="E2010">
        <v>74405</v>
      </c>
      <c r="F2010">
        <v>80385</v>
      </c>
      <c r="G2010">
        <v>86365</v>
      </c>
      <c r="H2010">
        <v>92345</v>
      </c>
      <c r="I2010">
        <v>98324.999999999985</v>
      </c>
    </row>
    <row r="2011" spans="1:9" x14ac:dyDescent="0.3">
      <c r="A2011" s="108" t="s">
        <v>1561</v>
      </c>
      <c r="B2011">
        <v>53474.999999999993</v>
      </c>
      <c r="C2011">
        <v>61064.999999999993</v>
      </c>
      <c r="D2011">
        <v>68655</v>
      </c>
      <c r="E2011">
        <v>76245</v>
      </c>
      <c r="F2011">
        <v>82455</v>
      </c>
      <c r="G2011">
        <v>88550</v>
      </c>
      <c r="H2011">
        <v>94644.999999999985</v>
      </c>
      <c r="I2011">
        <v>100739.99999999999</v>
      </c>
    </row>
    <row r="2012" spans="1:9" x14ac:dyDescent="0.3">
      <c r="A2012" s="108" t="s">
        <v>1380</v>
      </c>
      <c r="B2012">
        <v>60259.999999999993</v>
      </c>
      <c r="C2012">
        <v>68885</v>
      </c>
      <c r="D2012">
        <v>77510</v>
      </c>
      <c r="E2012">
        <v>86020</v>
      </c>
      <c r="F2012">
        <v>92920</v>
      </c>
      <c r="G2012">
        <v>99819.999999999985</v>
      </c>
      <c r="H2012">
        <v>106719.99999999999</v>
      </c>
      <c r="I2012">
        <v>113619.99999999999</v>
      </c>
    </row>
    <row r="2013" spans="1:9" x14ac:dyDescent="0.3">
      <c r="A2013" s="108" t="s">
        <v>555</v>
      </c>
      <c r="B2013">
        <v>52094.999999999993</v>
      </c>
      <c r="C2013">
        <v>59569.999999999993</v>
      </c>
      <c r="D2013">
        <v>67045</v>
      </c>
      <c r="E2013">
        <v>74405</v>
      </c>
      <c r="F2013">
        <v>80385</v>
      </c>
      <c r="G2013">
        <v>86365</v>
      </c>
      <c r="H2013">
        <v>92345</v>
      </c>
      <c r="I2013">
        <v>98324.999999999985</v>
      </c>
    </row>
    <row r="2014" spans="1:9" x14ac:dyDescent="0.3">
      <c r="A2014" s="108" t="s">
        <v>1562</v>
      </c>
      <c r="B2014">
        <v>52094.999999999993</v>
      </c>
      <c r="C2014">
        <v>59569.999999999993</v>
      </c>
      <c r="D2014">
        <v>67045</v>
      </c>
      <c r="E2014">
        <v>74405</v>
      </c>
      <c r="F2014">
        <v>80385</v>
      </c>
      <c r="G2014">
        <v>86365</v>
      </c>
      <c r="H2014">
        <v>92345</v>
      </c>
      <c r="I2014">
        <v>98324.999999999985</v>
      </c>
    </row>
    <row r="2015" spans="1:9" x14ac:dyDescent="0.3">
      <c r="A2015" s="108" t="s">
        <v>42</v>
      </c>
      <c r="B2015">
        <v>53474.999999999993</v>
      </c>
      <c r="C2015">
        <v>61064.999999999993</v>
      </c>
      <c r="D2015">
        <v>68655</v>
      </c>
      <c r="E2015">
        <v>76245</v>
      </c>
      <c r="F2015">
        <v>82455</v>
      </c>
      <c r="G2015">
        <v>88550</v>
      </c>
      <c r="H2015">
        <v>94644.999999999985</v>
      </c>
      <c r="I2015">
        <v>100739.99999999999</v>
      </c>
    </row>
    <row r="2016" spans="1:9" x14ac:dyDescent="0.3">
      <c r="A2016" s="108" t="s">
        <v>44</v>
      </c>
      <c r="B2016">
        <v>52094.999999999993</v>
      </c>
      <c r="C2016">
        <v>59569.999999999993</v>
      </c>
      <c r="D2016">
        <v>67045</v>
      </c>
      <c r="E2016">
        <v>74405</v>
      </c>
      <c r="F2016">
        <v>80385</v>
      </c>
      <c r="G2016">
        <v>86365</v>
      </c>
      <c r="H2016">
        <v>92345</v>
      </c>
      <c r="I2016">
        <v>98324.999999999985</v>
      </c>
    </row>
    <row r="2017" spans="1:9" x14ac:dyDescent="0.3">
      <c r="A2017" s="108" t="s">
        <v>909</v>
      </c>
      <c r="B2017">
        <v>52094.999999999993</v>
      </c>
      <c r="C2017">
        <v>59569.999999999993</v>
      </c>
      <c r="D2017">
        <v>67045</v>
      </c>
      <c r="E2017">
        <v>74405</v>
      </c>
      <c r="F2017">
        <v>80385</v>
      </c>
      <c r="G2017">
        <v>86365</v>
      </c>
      <c r="H2017">
        <v>92345</v>
      </c>
      <c r="I2017">
        <v>98324.999999999985</v>
      </c>
    </row>
    <row r="2018" spans="1:9" x14ac:dyDescent="0.3">
      <c r="A2018" s="108" t="s">
        <v>1563</v>
      </c>
      <c r="B2018">
        <v>52094.999999999993</v>
      </c>
      <c r="C2018">
        <v>59569.999999999993</v>
      </c>
      <c r="D2018">
        <v>67045</v>
      </c>
      <c r="E2018">
        <v>74405</v>
      </c>
      <c r="F2018">
        <v>80385</v>
      </c>
      <c r="G2018">
        <v>86365</v>
      </c>
      <c r="H2018">
        <v>92345</v>
      </c>
      <c r="I2018">
        <v>98324.999999999985</v>
      </c>
    </row>
    <row r="2019" spans="1:9" x14ac:dyDescent="0.3">
      <c r="A2019" s="108" t="s">
        <v>1564</v>
      </c>
      <c r="B2019">
        <v>59914.999999999993</v>
      </c>
      <c r="C2019">
        <v>68540</v>
      </c>
      <c r="D2019">
        <v>77050</v>
      </c>
      <c r="E2019">
        <v>85560</v>
      </c>
      <c r="F2019">
        <v>92460</v>
      </c>
      <c r="G2019">
        <v>99359.999999999985</v>
      </c>
      <c r="H2019">
        <v>106144.99999999999</v>
      </c>
      <c r="I2019">
        <v>113044.99999999999</v>
      </c>
    </row>
    <row r="2020" spans="1:9" x14ac:dyDescent="0.3">
      <c r="A2020" s="108" t="s">
        <v>1095</v>
      </c>
      <c r="B2020">
        <v>52094.999999999993</v>
      </c>
      <c r="C2020">
        <v>59569.999999999993</v>
      </c>
      <c r="D2020">
        <v>67045</v>
      </c>
      <c r="E2020">
        <v>74405</v>
      </c>
      <c r="F2020">
        <v>80385</v>
      </c>
      <c r="G2020">
        <v>86365</v>
      </c>
      <c r="H2020">
        <v>92345</v>
      </c>
      <c r="I2020">
        <v>98324.999999999985</v>
      </c>
    </row>
    <row r="2021" spans="1:9" x14ac:dyDescent="0.3">
      <c r="A2021" s="108" t="s">
        <v>1565</v>
      </c>
      <c r="B2021">
        <v>52094.999999999993</v>
      </c>
      <c r="C2021">
        <v>59569.999999999993</v>
      </c>
      <c r="D2021">
        <v>67045</v>
      </c>
      <c r="E2021">
        <v>74405</v>
      </c>
      <c r="F2021">
        <v>80385</v>
      </c>
      <c r="G2021">
        <v>86365</v>
      </c>
      <c r="H2021">
        <v>92345</v>
      </c>
      <c r="I2021">
        <v>98324.999999999985</v>
      </c>
    </row>
    <row r="2022" spans="1:9" x14ac:dyDescent="0.3">
      <c r="A2022" s="108" t="s">
        <v>1566</v>
      </c>
      <c r="B2022">
        <v>52094.999999999993</v>
      </c>
      <c r="C2022">
        <v>59569.999999999993</v>
      </c>
      <c r="D2022">
        <v>67045</v>
      </c>
      <c r="E2022">
        <v>74405</v>
      </c>
      <c r="F2022">
        <v>80385</v>
      </c>
      <c r="G2022">
        <v>86365</v>
      </c>
      <c r="H2022">
        <v>92345</v>
      </c>
      <c r="I2022">
        <v>98324.999999999985</v>
      </c>
    </row>
    <row r="2023" spans="1:9" x14ac:dyDescent="0.3">
      <c r="A2023" s="108" t="s">
        <v>303</v>
      </c>
      <c r="B2023">
        <v>56924.999999999993</v>
      </c>
      <c r="C2023">
        <v>65089.999999999993</v>
      </c>
      <c r="D2023">
        <v>73255</v>
      </c>
      <c r="E2023">
        <v>81305</v>
      </c>
      <c r="F2023">
        <v>87860</v>
      </c>
      <c r="G2023">
        <v>94414.999999999985</v>
      </c>
      <c r="H2023">
        <v>100854.99999999999</v>
      </c>
      <c r="I2023">
        <v>107409.99999999999</v>
      </c>
    </row>
    <row r="2024" spans="1:9" x14ac:dyDescent="0.3">
      <c r="A2024" s="108" t="s">
        <v>57</v>
      </c>
      <c r="B2024">
        <v>66010</v>
      </c>
      <c r="C2024">
        <v>75440</v>
      </c>
      <c r="D2024">
        <v>84870</v>
      </c>
      <c r="E2024">
        <v>94185</v>
      </c>
      <c r="F2024">
        <v>101774.99999999999</v>
      </c>
      <c r="G2024">
        <v>109364.99999999999</v>
      </c>
      <c r="H2024">
        <v>116839.99999999999</v>
      </c>
      <c r="I2024">
        <v>124429.99999999999</v>
      </c>
    </row>
    <row r="2025" spans="1:9" x14ac:dyDescent="0.3">
      <c r="A2025" s="108" t="s">
        <v>1567</v>
      </c>
      <c r="B2025">
        <v>54739.999999999993</v>
      </c>
      <c r="C2025">
        <v>62559.999999999993</v>
      </c>
      <c r="D2025">
        <v>70380</v>
      </c>
      <c r="E2025">
        <v>78200</v>
      </c>
      <c r="F2025">
        <v>84525</v>
      </c>
      <c r="G2025">
        <v>90735</v>
      </c>
      <c r="H2025">
        <v>97059.999999999985</v>
      </c>
      <c r="I2025">
        <v>103269.99999999999</v>
      </c>
    </row>
    <row r="2026" spans="1:9" x14ac:dyDescent="0.3">
      <c r="A2026" s="108" t="s">
        <v>1568</v>
      </c>
      <c r="B2026">
        <v>66010</v>
      </c>
      <c r="C2026">
        <v>75440</v>
      </c>
      <c r="D2026">
        <v>84870</v>
      </c>
      <c r="E2026">
        <v>94185</v>
      </c>
      <c r="F2026">
        <v>101774.99999999999</v>
      </c>
      <c r="G2026">
        <v>109364.99999999999</v>
      </c>
      <c r="H2026">
        <v>116839.99999999999</v>
      </c>
      <c r="I2026">
        <v>124429.99999999999</v>
      </c>
    </row>
    <row r="2027" spans="1:9" x14ac:dyDescent="0.3">
      <c r="A2027" s="108" t="s">
        <v>1569</v>
      </c>
      <c r="B2027">
        <v>52094.999999999993</v>
      </c>
      <c r="C2027">
        <v>59569.999999999993</v>
      </c>
      <c r="D2027">
        <v>67045</v>
      </c>
      <c r="E2027">
        <v>74405</v>
      </c>
      <c r="F2027">
        <v>80385</v>
      </c>
      <c r="G2027">
        <v>86365</v>
      </c>
      <c r="H2027">
        <v>92345</v>
      </c>
      <c r="I2027">
        <v>98324.999999999985</v>
      </c>
    </row>
    <row r="2028" spans="1:9" x14ac:dyDescent="0.3">
      <c r="A2028" s="108" t="s">
        <v>1194</v>
      </c>
      <c r="B2028">
        <v>52094.999999999993</v>
      </c>
      <c r="C2028">
        <v>59569.999999999993</v>
      </c>
      <c r="D2028">
        <v>67045</v>
      </c>
      <c r="E2028">
        <v>74405</v>
      </c>
      <c r="F2028">
        <v>80385</v>
      </c>
      <c r="G2028">
        <v>86365</v>
      </c>
      <c r="H2028">
        <v>92345</v>
      </c>
      <c r="I2028">
        <v>98324.999999999985</v>
      </c>
    </row>
    <row r="2029" spans="1:9" x14ac:dyDescent="0.3">
      <c r="A2029" s="108" t="s">
        <v>1570</v>
      </c>
      <c r="B2029">
        <v>56349.999999999993</v>
      </c>
      <c r="C2029">
        <v>64399.999999999993</v>
      </c>
      <c r="D2029">
        <v>72450</v>
      </c>
      <c r="E2029">
        <v>80500</v>
      </c>
      <c r="F2029">
        <v>86940</v>
      </c>
      <c r="G2029">
        <v>93380</v>
      </c>
      <c r="H2029">
        <v>99819.999999999985</v>
      </c>
      <c r="I2029">
        <v>106259.99999999999</v>
      </c>
    </row>
    <row r="2030" spans="1:9" x14ac:dyDescent="0.3">
      <c r="A2030" s="108" t="s">
        <v>62</v>
      </c>
      <c r="B2030">
        <v>52094.999999999993</v>
      </c>
      <c r="C2030">
        <v>59569.999999999993</v>
      </c>
      <c r="D2030">
        <v>67045</v>
      </c>
      <c r="E2030">
        <v>74405</v>
      </c>
      <c r="F2030">
        <v>80385</v>
      </c>
      <c r="G2030">
        <v>86365</v>
      </c>
      <c r="H2030">
        <v>92345</v>
      </c>
      <c r="I2030">
        <v>98324.999999999985</v>
      </c>
    </row>
    <row r="2031" spans="1:9" x14ac:dyDescent="0.3">
      <c r="A2031" s="108" t="s">
        <v>1571</v>
      </c>
      <c r="B2031">
        <v>53704.999999999993</v>
      </c>
      <c r="C2031">
        <v>61294.999999999993</v>
      </c>
      <c r="D2031">
        <v>69000</v>
      </c>
      <c r="E2031">
        <v>76590</v>
      </c>
      <c r="F2031">
        <v>82800</v>
      </c>
      <c r="G2031">
        <v>88895</v>
      </c>
      <c r="H2031">
        <v>94989.999999999985</v>
      </c>
      <c r="I2031">
        <v>101199.99999999999</v>
      </c>
    </row>
    <row r="2032" spans="1:9" x14ac:dyDescent="0.3">
      <c r="A2032" s="108" t="s">
        <v>970</v>
      </c>
      <c r="B2032">
        <v>55774.999999999993</v>
      </c>
      <c r="C2032">
        <v>63709.999999999993</v>
      </c>
      <c r="D2032">
        <v>71645</v>
      </c>
      <c r="E2032">
        <v>79580</v>
      </c>
      <c r="F2032">
        <v>86020</v>
      </c>
      <c r="G2032">
        <v>92345</v>
      </c>
      <c r="H2032">
        <v>98784.999999999985</v>
      </c>
      <c r="I2032">
        <v>105109.99999999999</v>
      </c>
    </row>
    <row r="2033" spans="1:9" x14ac:dyDescent="0.3">
      <c r="A2033" s="108" t="s">
        <v>1572</v>
      </c>
      <c r="B2033">
        <v>52094.999999999993</v>
      </c>
      <c r="C2033">
        <v>59569.999999999993</v>
      </c>
      <c r="D2033">
        <v>67045</v>
      </c>
      <c r="E2033">
        <v>74405</v>
      </c>
      <c r="F2033">
        <v>80385</v>
      </c>
      <c r="G2033">
        <v>86365</v>
      </c>
      <c r="H2033">
        <v>92345</v>
      </c>
      <c r="I2033">
        <v>98324.999999999985</v>
      </c>
    </row>
    <row r="2034" spans="1:9" x14ac:dyDescent="0.3">
      <c r="A2034" s="108" t="s">
        <v>129</v>
      </c>
      <c r="B2034">
        <v>59914.999999999993</v>
      </c>
      <c r="C2034">
        <v>68425</v>
      </c>
      <c r="D2034">
        <v>76935</v>
      </c>
      <c r="E2034">
        <v>85445</v>
      </c>
      <c r="F2034">
        <v>92345</v>
      </c>
      <c r="G2034">
        <v>99129.999999999985</v>
      </c>
      <c r="H2034">
        <v>106029.99999999999</v>
      </c>
      <c r="I2034">
        <v>112814.99999999999</v>
      </c>
    </row>
    <row r="2035" spans="1:9" x14ac:dyDescent="0.3">
      <c r="A2035" s="108" t="s">
        <v>1573</v>
      </c>
      <c r="B2035">
        <v>52094.999999999993</v>
      </c>
      <c r="C2035">
        <v>59569.999999999993</v>
      </c>
      <c r="D2035">
        <v>67045</v>
      </c>
      <c r="E2035">
        <v>74405</v>
      </c>
      <c r="F2035">
        <v>80385</v>
      </c>
      <c r="G2035">
        <v>86365</v>
      </c>
      <c r="H2035">
        <v>92345</v>
      </c>
      <c r="I2035">
        <v>98324.999999999985</v>
      </c>
    </row>
    <row r="2036" spans="1:9" x14ac:dyDescent="0.3">
      <c r="A2036" s="108" t="s">
        <v>1574</v>
      </c>
      <c r="B2036">
        <v>52094.999999999993</v>
      </c>
      <c r="C2036">
        <v>59569.999999999993</v>
      </c>
      <c r="D2036">
        <v>67045</v>
      </c>
      <c r="E2036">
        <v>74405</v>
      </c>
      <c r="F2036">
        <v>80385</v>
      </c>
      <c r="G2036">
        <v>86365</v>
      </c>
      <c r="H2036">
        <v>92345</v>
      </c>
      <c r="I2036">
        <v>98324.999999999985</v>
      </c>
    </row>
    <row r="2037" spans="1:9" x14ac:dyDescent="0.3">
      <c r="A2037" s="108" t="s">
        <v>1238</v>
      </c>
      <c r="B2037">
        <v>66010</v>
      </c>
      <c r="C2037">
        <v>75440</v>
      </c>
      <c r="D2037">
        <v>84870</v>
      </c>
      <c r="E2037">
        <v>94185</v>
      </c>
      <c r="F2037">
        <v>101774.99999999999</v>
      </c>
      <c r="G2037">
        <v>109364.99999999999</v>
      </c>
      <c r="H2037">
        <v>116839.99999999999</v>
      </c>
      <c r="I2037">
        <v>124429.99999999999</v>
      </c>
    </row>
    <row r="2038" spans="1:9" x14ac:dyDescent="0.3">
      <c r="A2038" s="108" t="s">
        <v>1575</v>
      </c>
      <c r="B2038">
        <v>52094.999999999993</v>
      </c>
      <c r="C2038">
        <v>59569.999999999993</v>
      </c>
      <c r="D2038">
        <v>67045</v>
      </c>
      <c r="E2038">
        <v>74405</v>
      </c>
      <c r="F2038">
        <v>80385</v>
      </c>
      <c r="G2038">
        <v>86365</v>
      </c>
      <c r="H2038">
        <v>92345</v>
      </c>
      <c r="I2038">
        <v>98324.999999999985</v>
      </c>
    </row>
    <row r="2039" spans="1:9" x14ac:dyDescent="0.3">
      <c r="A2039" s="108" t="s">
        <v>1395</v>
      </c>
      <c r="B2039">
        <v>64859.999999999993</v>
      </c>
      <c r="C2039">
        <v>74060</v>
      </c>
      <c r="D2039">
        <v>83375</v>
      </c>
      <c r="E2039">
        <v>92575</v>
      </c>
      <c r="F2039">
        <v>100049.99999999999</v>
      </c>
      <c r="G2039">
        <v>107409.99999999999</v>
      </c>
      <c r="H2039">
        <v>114884.99999999999</v>
      </c>
      <c r="I2039">
        <v>122244.99999999999</v>
      </c>
    </row>
    <row r="2040" spans="1:9" x14ac:dyDescent="0.3">
      <c r="A2040" s="108" t="s">
        <v>212</v>
      </c>
      <c r="B2040">
        <v>52094.999999999993</v>
      </c>
      <c r="C2040">
        <v>59569.999999999993</v>
      </c>
      <c r="D2040">
        <v>67045</v>
      </c>
      <c r="E2040">
        <v>74405</v>
      </c>
      <c r="F2040">
        <v>80385</v>
      </c>
      <c r="G2040">
        <v>86365</v>
      </c>
      <c r="H2040">
        <v>92345</v>
      </c>
      <c r="I2040">
        <v>98324.999999999985</v>
      </c>
    </row>
    <row r="2041" spans="1:9" x14ac:dyDescent="0.3">
      <c r="A2041" s="108" t="s">
        <v>1397</v>
      </c>
      <c r="B2041">
        <v>52094.999999999993</v>
      </c>
      <c r="C2041">
        <v>59569.999999999993</v>
      </c>
      <c r="D2041">
        <v>67045</v>
      </c>
      <c r="E2041">
        <v>74405</v>
      </c>
      <c r="F2041">
        <v>80385</v>
      </c>
      <c r="G2041">
        <v>86365</v>
      </c>
      <c r="H2041">
        <v>92345</v>
      </c>
      <c r="I2041">
        <v>98324.999999999985</v>
      </c>
    </row>
    <row r="2042" spans="1:9" x14ac:dyDescent="0.3">
      <c r="A2042" s="108" t="s">
        <v>1576</v>
      </c>
      <c r="B2042">
        <v>52784.999999999993</v>
      </c>
      <c r="C2042">
        <v>60259.999999999993</v>
      </c>
      <c r="D2042">
        <v>67850</v>
      </c>
      <c r="E2042">
        <v>75325</v>
      </c>
      <c r="F2042">
        <v>81420</v>
      </c>
      <c r="G2042">
        <v>87400</v>
      </c>
      <c r="H2042">
        <v>93495</v>
      </c>
      <c r="I2042">
        <v>99474.999999999985</v>
      </c>
    </row>
    <row r="2043" spans="1:9" x14ac:dyDescent="0.3">
      <c r="A2043" s="108" t="s">
        <v>1577</v>
      </c>
      <c r="B2043">
        <v>53819.999999999993</v>
      </c>
      <c r="C2043">
        <v>61524.999999999993</v>
      </c>
      <c r="D2043">
        <v>69230</v>
      </c>
      <c r="E2043">
        <v>76820</v>
      </c>
      <c r="F2043">
        <v>83030</v>
      </c>
      <c r="G2043">
        <v>89125</v>
      </c>
      <c r="H2043">
        <v>95334.999999999985</v>
      </c>
      <c r="I2043">
        <v>101429.99999999999</v>
      </c>
    </row>
    <row r="2044" spans="1:9" x14ac:dyDescent="0.3">
      <c r="A2044" s="108" t="s">
        <v>1474</v>
      </c>
      <c r="B2044">
        <v>56809.999999999993</v>
      </c>
      <c r="C2044">
        <v>64859.999999999993</v>
      </c>
      <c r="D2044">
        <v>73025</v>
      </c>
      <c r="E2044">
        <v>81075</v>
      </c>
      <c r="F2044">
        <v>87630</v>
      </c>
      <c r="G2044">
        <v>94070</v>
      </c>
      <c r="H2044">
        <v>100624.99999999999</v>
      </c>
      <c r="I2044">
        <v>107064.99999999999</v>
      </c>
    </row>
    <row r="2045" spans="1:9" x14ac:dyDescent="0.3">
      <c r="A2045" s="108" t="s">
        <v>1398</v>
      </c>
      <c r="B2045">
        <v>55429.999999999993</v>
      </c>
      <c r="C2045">
        <v>63364.999999999993</v>
      </c>
      <c r="D2045">
        <v>71300</v>
      </c>
      <c r="E2045">
        <v>79120</v>
      </c>
      <c r="F2045">
        <v>85560</v>
      </c>
      <c r="G2045">
        <v>91885</v>
      </c>
      <c r="H2045">
        <v>98209.999999999985</v>
      </c>
      <c r="I2045">
        <v>104534.99999999999</v>
      </c>
    </row>
    <row r="2046" spans="1:9" x14ac:dyDescent="0.3">
      <c r="A2046" s="108" t="s">
        <v>1578</v>
      </c>
      <c r="B2046">
        <v>52094.999999999993</v>
      </c>
      <c r="C2046">
        <v>59569.999999999993</v>
      </c>
      <c r="D2046">
        <v>67045</v>
      </c>
      <c r="E2046">
        <v>74405</v>
      </c>
      <c r="F2046">
        <v>80385</v>
      </c>
      <c r="G2046">
        <v>86365</v>
      </c>
      <c r="H2046">
        <v>92345</v>
      </c>
      <c r="I2046">
        <v>98324.999999999985</v>
      </c>
    </row>
    <row r="2047" spans="1:9" x14ac:dyDescent="0.3">
      <c r="A2047" s="108" t="s">
        <v>1579</v>
      </c>
      <c r="B2047">
        <v>55314.999999999993</v>
      </c>
      <c r="C2047">
        <v>63249.999999999993</v>
      </c>
      <c r="D2047">
        <v>71185</v>
      </c>
      <c r="E2047">
        <v>79005</v>
      </c>
      <c r="F2047">
        <v>85330</v>
      </c>
      <c r="G2047">
        <v>91655</v>
      </c>
      <c r="H2047">
        <v>97979.999999999985</v>
      </c>
      <c r="I2047">
        <v>104304.99999999999</v>
      </c>
    </row>
    <row r="2048" spans="1:9" x14ac:dyDescent="0.3">
      <c r="A2048" s="108" t="s">
        <v>1580</v>
      </c>
      <c r="B2048">
        <v>64859.999999999993</v>
      </c>
      <c r="C2048">
        <v>74060</v>
      </c>
      <c r="D2048">
        <v>83375</v>
      </c>
      <c r="E2048">
        <v>92575</v>
      </c>
      <c r="F2048">
        <v>100049.99999999999</v>
      </c>
      <c r="G2048">
        <v>107409.99999999999</v>
      </c>
      <c r="H2048">
        <v>114884.99999999999</v>
      </c>
      <c r="I2048">
        <v>122244.99999999999</v>
      </c>
    </row>
    <row r="2049" spans="1:11" x14ac:dyDescent="0.3">
      <c r="A2049" s="108" t="s">
        <v>1066</v>
      </c>
      <c r="B2049">
        <v>52094.999999999993</v>
      </c>
      <c r="C2049">
        <v>59569.999999999993</v>
      </c>
      <c r="D2049">
        <v>67045</v>
      </c>
      <c r="E2049">
        <v>74405</v>
      </c>
      <c r="F2049">
        <v>80385</v>
      </c>
      <c r="G2049">
        <v>86365</v>
      </c>
      <c r="H2049">
        <v>92345</v>
      </c>
      <c r="I2049">
        <v>98324.999999999985</v>
      </c>
    </row>
    <row r="2050" spans="1:11" x14ac:dyDescent="0.3">
      <c r="A2050" s="108" t="s">
        <v>1581</v>
      </c>
      <c r="B2050">
        <v>48874.999999999993</v>
      </c>
      <c r="C2050">
        <v>55889.999999999993</v>
      </c>
      <c r="D2050">
        <v>62904.999999999993</v>
      </c>
      <c r="E2050">
        <v>69805</v>
      </c>
      <c r="F2050">
        <v>75440</v>
      </c>
      <c r="G2050">
        <v>81075</v>
      </c>
      <c r="H2050">
        <v>86595</v>
      </c>
      <c r="I2050">
        <v>92230</v>
      </c>
    </row>
    <row r="2051" spans="1:11" x14ac:dyDescent="0.3">
      <c r="A2051" s="108" t="s">
        <v>640</v>
      </c>
      <c r="B2051">
        <v>54049.999999999993</v>
      </c>
      <c r="C2051">
        <v>61754.999999999993</v>
      </c>
      <c r="D2051">
        <v>69460</v>
      </c>
      <c r="E2051">
        <v>77165</v>
      </c>
      <c r="F2051">
        <v>83375</v>
      </c>
      <c r="G2051">
        <v>89585</v>
      </c>
      <c r="H2051">
        <v>95794.999999999985</v>
      </c>
      <c r="I2051">
        <v>101889.99999999999</v>
      </c>
    </row>
    <row r="2052" spans="1:11" x14ac:dyDescent="0.3">
      <c r="A2052" s="108" t="s">
        <v>1240</v>
      </c>
      <c r="B2052">
        <v>54049.999999999993</v>
      </c>
      <c r="C2052">
        <v>61754.999999999993</v>
      </c>
      <c r="D2052">
        <v>69460</v>
      </c>
      <c r="E2052">
        <v>77165</v>
      </c>
      <c r="F2052">
        <v>83375</v>
      </c>
      <c r="G2052">
        <v>89585</v>
      </c>
      <c r="H2052">
        <v>95794.999999999985</v>
      </c>
      <c r="I2052">
        <v>101889.99999999999</v>
      </c>
    </row>
    <row r="2053" spans="1:11" x14ac:dyDescent="0.3">
      <c r="A2053" s="108" t="s">
        <v>1582</v>
      </c>
      <c r="B2053">
        <v>52094.999999999993</v>
      </c>
      <c r="C2053">
        <v>59569.999999999993</v>
      </c>
      <c r="D2053">
        <v>67045</v>
      </c>
      <c r="E2053">
        <v>74405</v>
      </c>
      <c r="F2053">
        <v>80385</v>
      </c>
      <c r="G2053">
        <v>86365</v>
      </c>
      <c r="H2053">
        <v>92345</v>
      </c>
      <c r="I2053">
        <v>98324.999999999985</v>
      </c>
    </row>
    <row r="2054" spans="1:11" x14ac:dyDescent="0.3">
      <c r="A2054" s="108" t="s">
        <v>1583</v>
      </c>
      <c r="B2054">
        <v>64859.999999999993</v>
      </c>
      <c r="C2054">
        <v>74060</v>
      </c>
      <c r="D2054">
        <v>83375</v>
      </c>
      <c r="E2054">
        <v>92575</v>
      </c>
      <c r="F2054">
        <v>100049.99999999999</v>
      </c>
      <c r="G2054">
        <v>107409.99999999999</v>
      </c>
      <c r="H2054">
        <v>114884.99999999999</v>
      </c>
      <c r="I2054">
        <v>122244.99999999999</v>
      </c>
    </row>
    <row r="2055" spans="1:11" x14ac:dyDescent="0.3">
      <c r="A2055" s="108" t="s">
        <v>1584</v>
      </c>
      <c r="B2055">
        <v>64859.999999999993</v>
      </c>
      <c r="C2055">
        <v>74060</v>
      </c>
      <c r="D2055">
        <v>83375</v>
      </c>
      <c r="E2055">
        <v>92575</v>
      </c>
      <c r="F2055">
        <v>100049.99999999999</v>
      </c>
      <c r="G2055">
        <v>107409.99999999999</v>
      </c>
      <c r="H2055">
        <v>114884.99999999999</v>
      </c>
      <c r="I2055">
        <v>122244.99999999999</v>
      </c>
    </row>
    <row r="2056" spans="1:11" x14ac:dyDescent="0.3">
      <c r="A2056" s="108" t="s">
        <v>98</v>
      </c>
      <c r="B2056">
        <v>60144.999999999993</v>
      </c>
      <c r="C2056">
        <v>68655</v>
      </c>
      <c r="D2056">
        <v>77280</v>
      </c>
      <c r="E2056">
        <v>85790</v>
      </c>
      <c r="F2056">
        <v>92690</v>
      </c>
      <c r="G2056">
        <v>99589.999999999985</v>
      </c>
      <c r="H2056">
        <v>106489.99999999999</v>
      </c>
      <c r="I2056">
        <v>113274.99999999999</v>
      </c>
    </row>
    <row r="2057" spans="1:11" x14ac:dyDescent="0.3">
      <c r="A2057" s="108" t="s">
        <v>1585</v>
      </c>
      <c r="B2057">
        <v>58304.999999999993</v>
      </c>
      <c r="C2057">
        <v>66585</v>
      </c>
      <c r="D2057">
        <v>74865</v>
      </c>
      <c r="E2057">
        <v>83145</v>
      </c>
      <c r="F2057">
        <v>89815</v>
      </c>
      <c r="G2057">
        <v>96484.999999999985</v>
      </c>
      <c r="H2057">
        <v>103154.99999999999</v>
      </c>
      <c r="I2057">
        <v>109824.99999999999</v>
      </c>
    </row>
    <row r="2058" spans="1:11" x14ac:dyDescent="0.3">
      <c r="A2058" s="108" t="s">
        <v>1586</v>
      </c>
      <c r="B2058">
        <v>69000</v>
      </c>
      <c r="C2058">
        <v>78775</v>
      </c>
      <c r="D2058">
        <v>88665</v>
      </c>
      <c r="E2058">
        <v>98439.999999999985</v>
      </c>
      <c r="F2058">
        <v>106374.99999999999</v>
      </c>
      <c r="G2058">
        <v>114194.99999999999</v>
      </c>
      <c r="H2058">
        <v>122129.99999999999</v>
      </c>
      <c r="I2058">
        <v>129949.99999999999</v>
      </c>
    </row>
    <row r="2059" spans="1:11" x14ac:dyDescent="0.3">
      <c r="A2059" s="108" t="s">
        <v>1587</v>
      </c>
      <c r="B2059">
        <v>65780</v>
      </c>
      <c r="C2059">
        <v>75210</v>
      </c>
      <c r="D2059">
        <v>84640</v>
      </c>
      <c r="E2059">
        <v>93955</v>
      </c>
      <c r="F2059">
        <v>101544.99999999999</v>
      </c>
      <c r="G2059">
        <v>109019.99999999999</v>
      </c>
      <c r="H2059">
        <v>116609.99999999999</v>
      </c>
      <c r="I2059">
        <v>124084.99999999999</v>
      </c>
    </row>
    <row r="2060" spans="1:11" x14ac:dyDescent="0.3">
      <c r="A2060" s="108" t="s">
        <v>1033</v>
      </c>
      <c r="B2060">
        <v>57844.999999999993</v>
      </c>
      <c r="C2060">
        <v>66125</v>
      </c>
      <c r="D2060">
        <v>74405</v>
      </c>
      <c r="E2060">
        <v>82570</v>
      </c>
      <c r="F2060">
        <v>89240</v>
      </c>
      <c r="G2060">
        <v>95794.999999999985</v>
      </c>
      <c r="H2060">
        <v>102464.99999999999</v>
      </c>
      <c r="I2060">
        <v>109019.99999999999</v>
      </c>
      <c r="K2060" s="106" t="s">
        <v>1855</v>
      </c>
    </row>
    <row r="2061" spans="1:11" x14ac:dyDescent="0.3">
      <c r="A2061" s="108" t="s">
        <v>107</v>
      </c>
      <c r="B2061">
        <v>76590</v>
      </c>
      <c r="C2061">
        <v>87515</v>
      </c>
      <c r="D2061">
        <v>98439.999999999985</v>
      </c>
      <c r="E2061">
        <v>109364.99999999999</v>
      </c>
      <c r="F2061">
        <v>118219.99999999999</v>
      </c>
      <c r="G2061">
        <v>126959.99999999999</v>
      </c>
      <c r="H2061">
        <v>135700</v>
      </c>
      <c r="I2061">
        <v>144440</v>
      </c>
    </row>
    <row r="2062" spans="1:11" x14ac:dyDescent="0.3">
      <c r="A2062" s="108" t="s">
        <v>1588</v>
      </c>
      <c r="B2062">
        <v>85790</v>
      </c>
      <c r="C2062">
        <v>97979.999999999985</v>
      </c>
      <c r="D2062">
        <v>110284.99999999999</v>
      </c>
      <c r="E2062">
        <v>122474.99999999999</v>
      </c>
      <c r="F2062">
        <v>132365</v>
      </c>
      <c r="G2062">
        <v>142140</v>
      </c>
      <c r="H2062">
        <v>151915</v>
      </c>
      <c r="I2062">
        <v>161690</v>
      </c>
    </row>
    <row r="2063" spans="1:11" x14ac:dyDescent="0.3">
      <c r="A2063" s="108" t="s">
        <v>1589</v>
      </c>
      <c r="B2063">
        <v>64284.999999999993</v>
      </c>
      <c r="C2063">
        <v>73485</v>
      </c>
      <c r="D2063">
        <v>82685</v>
      </c>
      <c r="E2063">
        <v>91770</v>
      </c>
      <c r="F2063">
        <v>99129.999999999985</v>
      </c>
      <c r="G2063">
        <v>106489.99999999999</v>
      </c>
      <c r="H2063">
        <v>113849.99999999999</v>
      </c>
      <c r="I2063">
        <v>121209.99999999999</v>
      </c>
      <c r="K2063" s="101"/>
    </row>
    <row r="2064" spans="1:11" x14ac:dyDescent="0.3">
      <c r="A2064" s="108" t="s">
        <v>343</v>
      </c>
      <c r="B2064">
        <v>85790</v>
      </c>
      <c r="C2064">
        <v>97979.999999999985</v>
      </c>
      <c r="D2064">
        <v>110284.99999999999</v>
      </c>
      <c r="E2064">
        <v>122474.99999999999</v>
      </c>
      <c r="F2064">
        <v>132365</v>
      </c>
      <c r="G2064">
        <v>142140</v>
      </c>
      <c r="H2064">
        <v>151915</v>
      </c>
      <c r="I2064">
        <v>161690</v>
      </c>
    </row>
    <row r="2065" spans="1:9" x14ac:dyDescent="0.3">
      <c r="A2065" s="108" t="s">
        <v>1590</v>
      </c>
      <c r="B2065">
        <v>57844.999999999993</v>
      </c>
      <c r="C2065">
        <v>66125</v>
      </c>
      <c r="D2065">
        <v>74405</v>
      </c>
      <c r="E2065">
        <v>82570</v>
      </c>
      <c r="F2065">
        <v>89240</v>
      </c>
      <c r="G2065">
        <v>95794.999999999985</v>
      </c>
      <c r="H2065">
        <v>102464.99999999999</v>
      </c>
      <c r="I2065">
        <v>109019.99999999999</v>
      </c>
    </row>
    <row r="2066" spans="1:9" x14ac:dyDescent="0.3">
      <c r="A2066" s="108" t="s">
        <v>1591</v>
      </c>
      <c r="B2066">
        <v>57844.999999999993</v>
      </c>
      <c r="C2066">
        <v>66125</v>
      </c>
      <c r="D2066">
        <v>74405</v>
      </c>
      <c r="E2066">
        <v>82570</v>
      </c>
      <c r="F2066">
        <v>89240</v>
      </c>
      <c r="G2066">
        <v>95794.999999999985</v>
      </c>
      <c r="H2066">
        <v>102464.99999999999</v>
      </c>
      <c r="I2066">
        <v>109019.99999999999</v>
      </c>
    </row>
    <row r="2067" spans="1:9" x14ac:dyDescent="0.3">
      <c r="A2067" s="108" t="s">
        <v>1592</v>
      </c>
      <c r="B2067">
        <v>57844.999999999993</v>
      </c>
      <c r="C2067">
        <v>66125</v>
      </c>
      <c r="D2067">
        <v>74405</v>
      </c>
      <c r="E2067">
        <v>82570</v>
      </c>
      <c r="F2067">
        <v>89240</v>
      </c>
      <c r="G2067">
        <v>95794.999999999985</v>
      </c>
      <c r="H2067">
        <v>102464.99999999999</v>
      </c>
      <c r="I2067">
        <v>109019.99999999999</v>
      </c>
    </row>
    <row r="2068" spans="1:9" x14ac:dyDescent="0.3">
      <c r="A2068" s="108" t="s">
        <v>1593</v>
      </c>
      <c r="B2068">
        <v>72450</v>
      </c>
      <c r="C2068">
        <v>82800</v>
      </c>
      <c r="D2068">
        <v>93150</v>
      </c>
      <c r="E2068">
        <v>103384.99999999999</v>
      </c>
      <c r="F2068">
        <v>111664.99999999999</v>
      </c>
      <c r="G2068">
        <v>119944.99999999999</v>
      </c>
      <c r="H2068">
        <v>128224.99999999999</v>
      </c>
      <c r="I2068">
        <v>136505</v>
      </c>
    </row>
    <row r="2069" spans="1:9" x14ac:dyDescent="0.3">
      <c r="A2069" s="108" t="s">
        <v>27</v>
      </c>
      <c r="B2069">
        <v>57844.999999999993</v>
      </c>
      <c r="C2069">
        <v>66125</v>
      </c>
      <c r="D2069">
        <v>74405</v>
      </c>
      <c r="E2069">
        <v>82570</v>
      </c>
      <c r="F2069">
        <v>89240</v>
      </c>
      <c r="G2069">
        <v>95794.999999999985</v>
      </c>
      <c r="H2069">
        <v>102464.99999999999</v>
      </c>
      <c r="I2069">
        <v>109019.99999999999</v>
      </c>
    </row>
    <row r="2070" spans="1:9" x14ac:dyDescent="0.3">
      <c r="A2070" s="108" t="s">
        <v>1594</v>
      </c>
      <c r="B2070">
        <v>57844.999999999993</v>
      </c>
      <c r="C2070">
        <v>66125</v>
      </c>
      <c r="D2070">
        <v>74405</v>
      </c>
      <c r="E2070">
        <v>82570</v>
      </c>
      <c r="F2070">
        <v>89240</v>
      </c>
      <c r="G2070">
        <v>95794.999999999985</v>
      </c>
      <c r="H2070">
        <v>102464.99999999999</v>
      </c>
      <c r="I2070">
        <v>109019.99999999999</v>
      </c>
    </row>
    <row r="2071" spans="1:9" x14ac:dyDescent="0.3">
      <c r="A2071" s="108" t="s">
        <v>118</v>
      </c>
      <c r="B2071">
        <v>57844.999999999993</v>
      </c>
      <c r="C2071">
        <v>66125</v>
      </c>
      <c r="D2071">
        <v>74405</v>
      </c>
      <c r="E2071">
        <v>82570</v>
      </c>
      <c r="F2071">
        <v>89240</v>
      </c>
      <c r="G2071">
        <v>95794.999999999985</v>
      </c>
      <c r="H2071">
        <v>102464.99999999999</v>
      </c>
      <c r="I2071">
        <v>109019.99999999999</v>
      </c>
    </row>
    <row r="2072" spans="1:9" x14ac:dyDescent="0.3">
      <c r="A2072" s="108" t="s">
        <v>1595</v>
      </c>
      <c r="B2072">
        <v>57844.999999999993</v>
      </c>
      <c r="C2072">
        <v>66125</v>
      </c>
      <c r="D2072">
        <v>74405</v>
      </c>
      <c r="E2072">
        <v>82570</v>
      </c>
      <c r="F2072">
        <v>89240</v>
      </c>
      <c r="G2072">
        <v>95794.999999999985</v>
      </c>
      <c r="H2072">
        <v>102464.99999999999</v>
      </c>
      <c r="I2072">
        <v>109019.99999999999</v>
      </c>
    </row>
    <row r="2073" spans="1:9" x14ac:dyDescent="0.3">
      <c r="A2073" s="108" t="s">
        <v>1596</v>
      </c>
      <c r="B2073">
        <v>67735</v>
      </c>
      <c r="C2073">
        <v>77395</v>
      </c>
      <c r="D2073">
        <v>87055</v>
      </c>
      <c r="E2073">
        <v>96714.999999999985</v>
      </c>
      <c r="F2073">
        <v>104534.99999999999</v>
      </c>
      <c r="G2073">
        <v>112239.99999999999</v>
      </c>
      <c r="H2073">
        <v>119944.99999999999</v>
      </c>
      <c r="I2073">
        <v>127764.99999999999</v>
      </c>
    </row>
    <row r="2074" spans="1:9" x14ac:dyDescent="0.3">
      <c r="A2074" s="108" t="s">
        <v>42</v>
      </c>
      <c r="B2074">
        <v>61524.999999999993</v>
      </c>
      <c r="C2074">
        <v>70380</v>
      </c>
      <c r="D2074">
        <v>79120</v>
      </c>
      <c r="E2074">
        <v>87860</v>
      </c>
      <c r="F2074">
        <v>94989.999999999985</v>
      </c>
      <c r="G2074">
        <v>102004.99999999999</v>
      </c>
      <c r="H2074">
        <v>109019.99999999999</v>
      </c>
      <c r="I2074">
        <v>116034.99999999999</v>
      </c>
    </row>
    <row r="2075" spans="1:9" x14ac:dyDescent="0.3">
      <c r="A2075" s="108" t="s">
        <v>44</v>
      </c>
      <c r="B2075">
        <v>57844.999999999993</v>
      </c>
      <c r="C2075">
        <v>66125</v>
      </c>
      <c r="D2075">
        <v>74405</v>
      </c>
      <c r="E2075">
        <v>82570</v>
      </c>
      <c r="F2075">
        <v>89240</v>
      </c>
      <c r="G2075">
        <v>95794.999999999985</v>
      </c>
      <c r="H2075">
        <v>102464.99999999999</v>
      </c>
      <c r="I2075">
        <v>109019.99999999999</v>
      </c>
    </row>
    <row r="2076" spans="1:9" x14ac:dyDescent="0.3">
      <c r="A2076" s="108" t="s">
        <v>1597</v>
      </c>
      <c r="B2076">
        <v>57844.999999999993</v>
      </c>
      <c r="C2076">
        <v>66125</v>
      </c>
      <c r="D2076">
        <v>74405</v>
      </c>
      <c r="E2076">
        <v>82570</v>
      </c>
      <c r="F2076">
        <v>89240</v>
      </c>
      <c r="G2076">
        <v>95794.999999999985</v>
      </c>
      <c r="H2076">
        <v>102464.99999999999</v>
      </c>
      <c r="I2076">
        <v>109019.99999999999</v>
      </c>
    </row>
    <row r="2077" spans="1:9" x14ac:dyDescent="0.3">
      <c r="A2077" s="108" t="s">
        <v>1598</v>
      </c>
      <c r="B2077">
        <v>57844.999999999993</v>
      </c>
      <c r="C2077">
        <v>66125</v>
      </c>
      <c r="D2077">
        <v>74405</v>
      </c>
      <c r="E2077">
        <v>82570</v>
      </c>
      <c r="F2077">
        <v>89240</v>
      </c>
      <c r="G2077">
        <v>95794.999999999985</v>
      </c>
      <c r="H2077">
        <v>102464.99999999999</v>
      </c>
      <c r="I2077">
        <v>109019.99999999999</v>
      </c>
    </row>
    <row r="2078" spans="1:9" x14ac:dyDescent="0.3">
      <c r="A2078" s="108" t="s">
        <v>53</v>
      </c>
      <c r="B2078">
        <v>57844.999999999993</v>
      </c>
      <c r="C2078">
        <v>66125</v>
      </c>
      <c r="D2078">
        <v>74405</v>
      </c>
      <c r="E2078">
        <v>82570</v>
      </c>
      <c r="F2078">
        <v>89240</v>
      </c>
      <c r="G2078">
        <v>95794.999999999985</v>
      </c>
      <c r="H2078">
        <v>102464.99999999999</v>
      </c>
      <c r="I2078">
        <v>109019.99999999999</v>
      </c>
    </row>
    <row r="2079" spans="1:9" x14ac:dyDescent="0.3">
      <c r="A2079" s="108" t="s">
        <v>1387</v>
      </c>
      <c r="B2079">
        <v>64169.999999999993</v>
      </c>
      <c r="C2079">
        <v>73255</v>
      </c>
      <c r="D2079">
        <v>82455</v>
      </c>
      <c r="E2079">
        <v>91540</v>
      </c>
      <c r="F2079">
        <v>98899.999999999985</v>
      </c>
      <c r="G2079">
        <v>106259.99999999999</v>
      </c>
      <c r="H2079">
        <v>113619.99999999999</v>
      </c>
      <c r="I2079">
        <v>120864.99999999999</v>
      </c>
    </row>
    <row r="2080" spans="1:9" x14ac:dyDescent="0.3">
      <c r="A2080" s="108" t="s">
        <v>303</v>
      </c>
      <c r="B2080">
        <v>57844.999999999993</v>
      </c>
      <c r="C2080">
        <v>66125</v>
      </c>
      <c r="D2080">
        <v>74405</v>
      </c>
      <c r="E2080">
        <v>82570</v>
      </c>
      <c r="F2080">
        <v>89240</v>
      </c>
      <c r="G2080">
        <v>95794.999999999985</v>
      </c>
      <c r="H2080">
        <v>102464.99999999999</v>
      </c>
      <c r="I2080">
        <v>109019.99999999999</v>
      </c>
    </row>
    <row r="2081" spans="1:11" x14ac:dyDescent="0.3">
      <c r="A2081" s="108" t="s">
        <v>1317</v>
      </c>
      <c r="B2081">
        <v>60489.999999999993</v>
      </c>
      <c r="C2081">
        <v>69115</v>
      </c>
      <c r="D2081">
        <v>77740</v>
      </c>
      <c r="E2081">
        <v>86365</v>
      </c>
      <c r="F2081">
        <v>93380</v>
      </c>
      <c r="G2081">
        <v>100279.99999999999</v>
      </c>
      <c r="H2081">
        <v>107179.99999999999</v>
      </c>
      <c r="I2081">
        <v>114079.99999999999</v>
      </c>
    </row>
    <row r="2082" spans="1:11" x14ac:dyDescent="0.3">
      <c r="A2082" s="108" t="s">
        <v>1599</v>
      </c>
      <c r="B2082">
        <v>57844.999999999993</v>
      </c>
      <c r="C2082">
        <v>66125</v>
      </c>
      <c r="D2082">
        <v>74405</v>
      </c>
      <c r="E2082">
        <v>82570</v>
      </c>
      <c r="F2082">
        <v>89240</v>
      </c>
      <c r="G2082">
        <v>95794.999999999985</v>
      </c>
      <c r="H2082">
        <v>102464.99999999999</v>
      </c>
      <c r="I2082">
        <v>109019.99999999999</v>
      </c>
    </row>
    <row r="2083" spans="1:11" x14ac:dyDescent="0.3">
      <c r="A2083" s="108" t="s">
        <v>61</v>
      </c>
      <c r="B2083">
        <v>63709.999999999993</v>
      </c>
      <c r="C2083">
        <v>72795</v>
      </c>
      <c r="D2083">
        <v>81880</v>
      </c>
      <c r="E2083">
        <v>90965</v>
      </c>
      <c r="F2083">
        <v>98324.999999999985</v>
      </c>
      <c r="G2083">
        <v>105569.99999999999</v>
      </c>
      <c r="H2083">
        <v>112814.99999999999</v>
      </c>
      <c r="I2083">
        <v>120174.99999999999</v>
      </c>
    </row>
    <row r="2084" spans="1:11" x14ac:dyDescent="0.3">
      <c r="A2084" s="108" t="s">
        <v>856</v>
      </c>
      <c r="B2084">
        <v>57844.999999999993</v>
      </c>
      <c r="C2084">
        <v>66125</v>
      </c>
      <c r="D2084">
        <v>74405</v>
      </c>
      <c r="E2084">
        <v>82570</v>
      </c>
      <c r="F2084">
        <v>89240</v>
      </c>
      <c r="G2084">
        <v>95794.999999999985</v>
      </c>
      <c r="H2084">
        <v>102464.99999999999</v>
      </c>
      <c r="I2084">
        <v>109019.99999999999</v>
      </c>
    </row>
    <row r="2085" spans="1:11" x14ac:dyDescent="0.3">
      <c r="A2085" s="108" t="s">
        <v>1600</v>
      </c>
      <c r="B2085">
        <v>85790</v>
      </c>
      <c r="C2085">
        <v>97979.999999999985</v>
      </c>
      <c r="D2085">
        <v>110284.99999999999</v>
      </c>
      <c r="E2085">
        <v>122474.99999999999</v>
      </c>
      <c r="F2085">
        <v>132365</v>
      </c>
      <c r="G2085">
        <v>142140</v>
      </c>
      <c r="H2085">
        <v>151915</v>
      </c>
      <c r="I2085">
        <v>161690</v>
      </c>
    </row>
    <row r="2086" spans="1:11" x14ac:dyDescent="0.3">
      <c r="A2086" s="108" t="s">
        <v>370</v>
      </c>
      <c r="B2086">
        <v>63709.999999999993</v>
      </c>
      <c r="C2086">
        <v>72795</v>
      </c>
      <c r="D2086">
        <v>81880</v>
      </c>
      <c r="E2086">
        <v>90965</v>
      </c>
      <c r="F2086">
        <v>98324.999999999985</v>
      </c>
      <c r="G2086">
        <v>105569.99999999999</v>
      </c>
      <c r="H2086">
        <v>112814.99999999999</v>
      </c>
      <c r="I2086">
        <v>120174.99999999999</v>
      </c>
    </row>
    <row r="2087" spans="1:11" x14ac:dyDescent="0.3">
      <c r="A2087" s="108" t="s">
        <v>636</v>
      </c>
      <c r="B2087">
        <v>57844.999999999993</v>
      </c>
      <c r="C2087">
        <v>66125</v>
      </c>
      <c r="D2087">
        <v>74405</v>
      </c>
      <c r="E2087">
        <v>82570</v>
      </c>
      <c r="F2087">
        <v>89240</v>
      </c>
      <c r="G2087">
        <v>95794.999999999985</v>
      </c>
      <c r="H2087">
        <v>102464.99999999999</v>
      </c>
      <c r="I2087">
        <v>109019.99999999999</v>
      </c>
    </row>
    <row r="2088" spans="1:11" x14ac:dyDescent="0.3">
      <c r="A2088" s="108" t="s">
        <v>1601</v>
      </c>
      <c r="B2088">
        <v>57844.999999999993</v>
      </c>
      <c r="C2088">
        <v>66125</v>
      </c>
      <c r="D2088">
        <v>74405</v>
      </c>
      <c r="E2088">
        <v>82570</v>
      </c>
      <c r="F2088">
        <v>89240</v>
      </c>
      <c r="G2088">
        <v>95794.999999999985</v>
      </c>
      <c r="H2088">
        <v>102464.99999999999</v>
      </c>
      <c r="I2088">
        <v>109019.99999999999</v>
      </c>
    </row>
    <row r="2089" spans="1:11" x14ac:dyDescent="0.3">
      <c r="A2089" s="108" t="s">
        <v>1602</v>
      </c>
      <c r="B2089">
        <v>61754.999999999993</v>
      </c>
      <c r="C2089">
        <v>70495</v>
      </c>
      <c r="D2089">
        <v>79350</v>
      </c>
      <c r="E2089">
        <v>88090</v>
      </c>
      <c r="F2089">
        <v>95219.999999999985</v>
      </c>
      <c r="G2089">
        <v>102234.99999999999</v>
      </c>
      <c r="H2089">
        <v>109249.99999999999</v>
      </c>
      <c r="I2089">
        <v>116379.99999999999</v>
      </c>
    </row>
    <row r="2090" spans="1:11" x14ac:dyDescent="0.3">
      <c r="A2090" s="108" t="s">
        <v>94</v>
      </c>
      <c r="B2090">
        <v>57844.999999999993</v>
      </c>
      <c r="C2090">
        <v>66125</v>
      </c>
      <c r="D2090">
        <v>74405</v>
      </c>
      <c r="E2090">
        <v>82570</v>
      </c>
      <c r="F2090">
        <v>89240</v>
      </c>
      <c r="G2090">
        <v>95794.999999999985</v>
      </c>
      <c r="H2090">
        <v>102464.99999999999</v>
      </c>
      <c r="I2090">
        <v>109019.99999999999</v>
      </c>
    </row>
    <row r="2091" spans="1:11" x14ac:dyDescent="0.3">
      <c r="A2091" s="108" t="s">
        <v>1603</v>
      </c>
      <c r="B2091">
        <v>59224.999999999993</v>
      </c>
      <c r="C2091">
        <v>67620</v>
      </c>
      <c r="D2091">
        <v>76130</v>
      </c>
      <c r="E2091">
        <v>84525</v>
      </c>
      <c r="F2091">
        <v>91310</v>
      </c>
      <c r="G2091">
        <v>98094.999999999985</v>
      </c>
      <c r="H2091">
        <v>104879.99999999999</v>
      </c>
      <c r="I2091">
        <v>111664.99999999999</v>
      </c>
    </row>
    <row r="2092" spans="1:11" x14ac:dyDescent="0.3">
      <c r="A2092" s="108" t="s">
        <v>1604</v>
      </c>
      <c r="B2092">
        <v>57844.999999999993</v>
      </c>
      <c r="C2092">
        <v>66125</v>
      </c>
      <c r="D2092">
        <v>74405</v>
      </c>
      <c r="E2092">
        <v>82570</v>
      </c>
      <c r="F2092">
        <v>89240</v>
      </c>
      <c r="G2092">
        <v>95794.999999999985</v>
      </c>
      <c r="H2092">
        <v>102464.99999999999</v>
      </c>
      <c r="I2092">
        <v>109019.99999999999</v>
      </c>
    </row>
    <row r="2093" spans="1:11" x14ac:dyDescent="0.3">
      <c r="A2093" s="108" t="s">
        <v>98</v>
      </c>
      <c r="B2093">
        <v>85790</v>
      </c>
      <c r="C2093">
        <v>97979.999999999985</v>
      </c>
      <c r="D2093">
        <v>110284.99999999999</v>
      </c>
      <c r="E2093">
        <v>122474.99999999999</v>
      </c>
      <c r="F2093">
        <v>132365</v>
      </c>
      <c r="G2093">
        <v>142140</v>
      </c>
      <c r="H2093">
        <v>151915</v>
      </c>
      <c r="I2093">
        <v>161690</v>
      </c>
    </row>
    <row r="2094" spans="1:11" x14ac:dyDescent="0.3">
      <c r="A2094" s="108" t="s">
        <v>664</v>
      </c>
      <c r="B2094">
        <v>57844.999999999993</v>
      </c>
      <c r="C2094">
        <v>66125</v>
      </c>
      <c r="D2094">
        <v>74405</v>
      </c>
      <c r="E2094">
        <v>82570</v>
      </c>
      <c r="F2094">
        <v>89240</v>
      </c>
      <c r="G2094">
        <v>95794.999999999985</v>
      </c>
      <c r="H2094">
        <v>102464.99999999999</v>
      </c>
      <c r="I2094">
        <v>109019.99999999999</v>
      </c>
    </row>
    <row r="2095" spans="1:11" x14ac:dyDescent="0.3">
      <c r="A2095" s="108" t="s">
        <v>1605</v>
      </c>
      <c r="B2095">
        <v>85790</v>
      </c>
      <c r="C2095">
        <v>97979.999999999985</v>
      </c>
      <c r="D2095">
        <v>110284.99999999999</v>
      </c>
      <c r="E2095">
        <v>122474.99999999999</v>
      </c>
      <c r="F2095">
        <v>132365</v>
      </c>
      <c r="G2095">
        <v>142140</v>
      </c>
      <c r="H2095">
        <v>151915</v>
      </c>
      <c r="I2095">
        <v>161690</v>
      </c>
    </row>
    <row r="2096" spans="1:11" x14ac:dyDescent="0.3">
      <c r="A2096" s="108" t="s">
        <v>8</v>
      </c>
      <c r="B2096">
        <v>72795</v>
      </c>
      <c r="C2096">
        <v>83145</v>
      </c>
      <c r="D2096">
        <v>93495</v>
      </c>
      <c r="E2096">
        <v>103844.99999999999</v>
      </c>
      <c r="F2096">
        <v>112239.99999999999</v>
      </c>
      <c r="G2096">
        <v>120519.99999999999</v>
      </c>
      <c r="H2096">
        <v>128799.99999999999</v>
      </c>
      <c r="I2096">
        <v>137080</v>
      </c>
      <c r="K2096" s="106" t="s">
        <v>1856</v>
      </c>
    </row>
    <row r="2097" spans="1:9" x14ac:dyDescent="0.3">
      <c r="A2097" s="108" t="s">
        <v>1606</v>
      </c>
      <c r="B2097">
        <v>76360</v>
      </c>
      <c r="C2097">
        <v>87285</v>
      </c>
      <c r="D2097">
        <v>98209.999999999985</v>
      </c>
      <c r="E2097">
        <v>109019.99999999999</v>
      </c>
      <c r="F2097">
        <v>117759.99999999999</v>
      </c>
      <c r="G2097">
        <v>126499.99999999999</v>
      </c>
      <c r="H2097">
        <v>135240</v>
      </c>
      <c r="I2097">
        <v>143980</v>
      </c>
    </row>
    <row r="2098" spans="1:9" x14ac:dyDescent="0.3">
      <c r="A2098" s="108" t="s">
        <v>472</v>
      </c>
      <c r="B2098">
        <v>61294.999999999993</v>
      </c>
      <c r="C2098">
        <v>70035</v>
      </c>
      <c r="D2098">
        <v>78775</v>
      </c>
      <c r="E2098">
        <v>87515</v>
      </c>
      <c r="F2098">
        <v>94529.999999999985</v>
      </c>
      <c r="G2098">
        <v>101544.99999999999</v>
      </c>
      <c r="H2098">
        <v>108559.99999999999</v>
      </c>
      <c r="I2098">
        <v>115574.99999999999</v>
      </c>
    </row>
    <row r="2099" spans="1:9" x14ac:dyDescent="0.3">
      <c r="A2099" s="108" t="s">
        <v>812</v>
      </c>
      <c r="B2099">
        <v>76360</v>
      </c>
      <c r="C2099">
        <v>87285</v>
      </c>
      <c r="D2099">
        <v>98209.999999999985</v>
      </c>
      <c r="E2099">
        <v>109019.99999999999</v>
      </c>
      <c r="F2099">
        <v>117759.99999999999</v>
      </c>
      <c r="G2099">
        <v>126499.99999999999</v>
      </c>
      <c r="H2099">
        <v>135240</v>
      </c>
      <c r="I2099">
        <v>143980</v>
      </c>
    </row>
    <row r="2100" spans="1:9" x14ac:dyDescent="0.3">
      <c r="A2100" s="108" t="s">
        <v>710</v>
      </c>
      <c r="B2100">
        <v>58649.999999999993</v>
      </c>
      <c r="C2100">
        <v>67045</v>
      </c>
      <c r="D2100">
        <v>75440</v>
      </c>
      <c r="E2100">
        <v>83720</v>
      </c>
      <c r="F2100">
        <v>90505</v>
      </c>
      <c r="G2100">
        <v>97174.999999999985</v>
      </c>
      <c r="H2100">
        <v>103844.99999999999</v>
      </c>
      <c r="I2100">
        <v>110514.99999999999</v>
      </c>
    </row>
    <row r="2101" spans="1:9" x14ac:dyDescent="0.3">
      <c r="A2101" s="108" t="s">
        <v>1607</v>
      </c>
      <c r="B2101">
        <v>73025</v>
      </c>
      <c r="C2101">
        <v>83490</v>
      </c>
      <c r="D2101">
        <v>93955</v>
      </c>
      <c r="E2101">
        <v>104304.99999999999</v>
      </c>
      <c r="F2101">
        <v>112699.99999999999</v>
      </c>
      <c r="G2101">
        <v>121094.99999999999</v>
      </c>
      <c r="H2101">
        <v>129374.99999999999</v>
      </c>
      <c r="I2101">
        <v>137770</v>
      </c>
    </row>
    <row r="2102" spans="1:9" x14ac:dyDescent="0.3">
      <c r="A2102" s="108" t="s">
        <v>1608</v>
      </c>
      <c r="B2102">
        <v>58764.999999999993</v>
      </c>
      <c r="C2102">
        <v>67160</v>
      </c>
      <c r="D2102">
        <v>75555</v>
      </c>
      <c r="E2102">
        <v>83835</v>
      </c>
      <c r="F2102">
        <v>90620</v>
      </c>
      <c r="G2102">
        <v>97289.999999999985</v>
      </c>
      <c r="H2102">
        <v>103959.99999999999</v>
      </c>
      <c r="I2102">
        <v>110744.99999999999</v>
      </c>
    </row>
    <row r="2103" spans="1:9" x14ac:dyDescent="0.3">
      <c r="A2103" s="108" t="s">
        <v>1034</v>
      </c>
      <c r="B2103">
        <v>58764.999999999993</v>
      </c>
      <c r="C2103">
        <v>67160</v>
      </c>
      <c r="D2103">
        <v>75555</v>
      </c>
      <c r="E2103">
        <v>83835</v>
      </c>
      <c r="F2103">
        <v>90620</v>
      </c>
      <c r="G2103">
        <v>97289.999999999985</v>
      </c>
      <c r="H2103">
        <v>103959.99999999999</v>
      </c>
      <c r="I2103">
        <v>110744.99999999999</v>
      </c>
    </row>
    <row r="2104" spans="1:9" x14ac:dyDescent="0.3">
      <c r="A2104" s="108" t="s">
        <v>1609</v>
      </c>
      <c r="B2104">
        <v>84870</v>
      </c>
      <c r="C2104">
        <v>97059.999999999985</v>
      </c>
      <c r="D2104">
        <v>109134.99999999999</v>
      </c>
      <c r="E2104">
        <v>121209.99999999999</v>
      </c>
      <c r="F2104">
        <v>130984.99999999999</v>
      </c>
      <c r="G2104">
        <v>140645</v>
      </c>
      <c r="H2104">
        <v>150305</v>
      </c>
      <c r="I2104">
        <v>160080</v>
      </c>
    </row>
    <row r="2105" spans="1:9" x14ac:dyDescent="0.3">
      <c r="A2105" s="108" t="s">
        <v>274</v>
      </c>
      <c r="B2105">
        <v>76360</v>
      </c>
      <c r="C2105">
        <v>87285</v>
      </c>
      <c r="D2105">
        <v>98209.999999999985</v>
      </c>
      <c r="E2105">
        <v>109019.99999999999</v>
      </c>
      <c r="F2105">
        <v>117759.99999999999</v>
      </c>
      <c r="G2105">
        <v>126499.99999999999</v>
      </c>
      <c r="H2105">
        <v>135240</v>
      </c>
      <c r="I2105">
        <v>143980</v>
      </c>
    </row>
    <row r="2106" spans="1:9" x14ac:dyDescent="0.3">
      <c r="A2106" s="108" t="s">
        <v>1610</v>
      </c>
      <c r="B2106">
        <v>58994.999999999993</v>
      </c>
      <c r="C2106">
        <v>67390</v>
      </c>
      <c r="D2106">
        <v>75785</v>
      </c>
      <c r="E2106">
        <v>84180</v>
      </c>
      <c r="F2106">
        <v>90965</v>
      </c>
      <c r="G2106">
        <v>97749.999999999985</v>
      </c>
      <c r="H2106">
        <v>104419.99999999999</v>
      </c>
      <c r="I2106">
        <v>111204.99999999999</v>
      </c>
    </row>
    <row r="2107" spans="1:9" x14ac:dyDescent="0.3">
      <c r="A2107" s="108" t="s">
        <v>493</v>
      </c>
      <c r="B2107">
        <v>58649.999999999993</v>
      </c>
      <c r="C2107">
        <v>67045</v>
      </c>
      <c r="D2107">
        <v>75440</v>
      </c>
      <c r="E2107">
        <v>83720</v>
      </c>
      <c r="F2107">
        <v>90505</v>
      </c>
      <c r="G2107">
        <v>97174.999999999985</v>
      </c>
      <c r="H2107">
        <v>103844.99999999999</v>
      </c>
      <c r="I2107">
        <v>110514.99999999999</v>
      </c>
    </row>
    <row r="2108" spans="1:9" x14ac:dyDescent="0.3">
      <c r="A2108" s="108" t="s">
        <v>815</v>
      </c>
      <c r="B2108">
        <v>73025</v>
      </c>
      <c r="C2108">
        <v>83375</v>
      </c>
      <c r="D2108">
        <v>93840</v>
      </c>
      <c r="E2108">
        <v>104189.99999999999</v>
      </c>
      <c r="F2108">
        <v>112584.99999999999</v>
      </c>
      <c r="G2108">
        <v>120864.99999999999</v>
      </c>
      <c r="H2108">
        <v>129259.99999999999</v>
      </c>
      <c r="I2108">
        <v>137540</v>
      </c>
    </row>
    <row r="2109" spans="1:9" x14ac:dyDescent="0.3">
      <c r="A2109" s="108" t="s">
        <v>1611</v>
      </c>
      <c r="B2109">
        <v>78430</v>
      </c>
      <c r="C2109">
        <v>89585</v>
      </c>
      <c r="D2109">
        <v>100739.99999999999</v>
      </c>
      <c r="E2109">
        <v>111894.99999999999</v>
      </c>
      <c r="F2109">
        <v>120864.99999999999</v>
      </c>
      <c r="G2109">
        <v>129834.99999999999</v>
      </c>
      <c r="H2109">
        <v>138805</v>
      </c>
      <c r="I2109">
        <v>147775</v>
      </c>
    </row>
    <row r="2110" spans="1:9" x14ac:dyDescent="0.3">
      <c r="A2110" s="108" t="s">
        <v>1005</v>
      </c>
      <c r="B2110">
        <v>84870</v>
      </c>
      <c r="C2110">
        <v>97059.999999999985</v>
      </c>
      <c r="D2110">
        <v>109134.99999999999</v>
      </c>
      <c r="E2110">
        <v>121209.99999999999</v>
      </c>
      <c r="F2110">
        <v>130984.99999999999</v>
      </c>
      <c r="G2110">
        <v>140645</v>
      </c>
      <c r="H2110">
        <v>150305</v>
      </c>
      <c r="I2110">
        <v>160080</v>
      </c>
    </row>
    <row r="2111" spans="1:9" x14ac:dyDescent="0.3">
      <c r="A2111" s="108" t="s">
        <v>1612</v>
      </c>
      <c r="B2111">
        <v>58649.999999999993</v>
      </c>
      <c r="C2111">
        <v>67045</v>
      </c>
      <c r="D2111">
        <v>75440</v>
      </c>
      <c r="E2111">
        <v>83720</v>
      </c>
      <c r="F2111">
        <v>90505</v>
      </c>
      <c r="G2111">
        <v>97174.999999999985</v>
      </c>
      <c r="H2111">
        <v>103844.99999999999</v>
      </c>
      <c r="I2111">
        <v>110514.99999999999</v>
      </c>
    </row>
    <row r="2112" spans="1:9" x14ac:dyDescent="0.3">
      <c r="A2112" s="108" t="s">
        <v>1613</v>
      </c>
      <c r="B2112">
        <v>58649.999999999993</v>
      </c>
      <c r="C2112">
        <v>67045</v>
      </c>
      <c r="D2112">
        <v>75440</v>
      </c>
      <c r="E2112">
        <v>83720</v>
      </c>
      <c r="F2112">
        <v>90505</v>
      </c>
      <c r="G2112">
        <v>97174.999999999985</v>
      </c>
      <c r="H2112">
        <v>103844.99999999999</v>
      </c>
      <c r="I2112">
        <v>110514.99999999999</v>
      </c>
    </row>
    <row r="2113" spans="1:11" x14ac:dyDescent="0.3">
      <c r="A2113" s="108" t="s">
        <v>21</v>
      </c>
      <c r="B2113">
        <v>58649.999999999993</v>
      </c>
      <c r="C2113">
        <v>67045</v>
      </c>
      <c r="D2113">
        <v>75440</v>
      </c>
      <c r="E2113">
        <v>83720</v>
      </c>
      <c r="F2113">
        <v>90505</v>
      </c>
      <c r="G2113">
        <v>97174.999999999985</v>
      </c>
      <c r="H2113">
        <v>103844.99999999999</v>
      </c>
      <c r="I2113">
        <v>110514.99999999999</v>
      </c>
    </row>
    <row r="2114" spans="1:11" x14ac:dyDescent="0.3">
      <c r="A2114" s="108" t="s">
        <v>343</v>
      </c>
      <c r="B2114">
        <v>59569.999999999993</v>
      </c>
      <c r="C2114">
        <v>68080</v>
      </c>
      <c r="D2114">
        <v>76590</v>
      </c>
      <c r="E2114">
        <v>85100</v>
      </c>
      <c r="F2114">
        <v>92000</v>
      </c>
      <c r="G2114">
        <v>98784.999999999985</v>
      </c>
      <c r="H2114">
        <v>105569.99999999999</v>
      </c>
      <c r="I2114">
        <v>112354.99999999999</v>
      </c>
    </row>
    <row r="2115" spans="1:11" x14ac:dyDescent="0.3">
      <c r="A2115" s="108" t="s">
        <v>24</v>
      </c>
      <c r="B2115">
        <v>58764.999999999993</v>
      </c>
      <c r="C2115">
        <v>67160</v>
      </c>
      <c r="D2115">
        <v>75555</v>
      </c>
      <c r="E2115">
        <v>83835</v>
      </c>
      <c r="F2115">
        <v>90620</v>
      </c>
      <c r="G2115">
        <v>97289.999999999985</v>
      </c>
      <c r="H2115">
        <v>103959.99999999999</v>
      </c>
      <c r="I2115">
        <v>110744.99999999999</v>
      </c>
    </row>
    <row r="2116" spans="1:11" x14ac:dyDescent="0.3">
      <c r="A2116" s="108" t="s">
        <v>25</v>
      </c>
      <c r="B2116">
        <v>76015</v>
      </c>
      <c r="C2116">
        <v>86825</v>
      </c>
      <c r="D2116">
        <v>97634.999999999985</v>
      </c>
      <c r="E2116">
        <v>108444.99999999999</v>
      </c>
      <c r="F2116">
        <v>117184.99999999999</v>
      </c>
      <c r="G2116">
        <v>125809.99999999999</v>
      </c>
      <c r="H2116">
        <v>134550</v>
      </c>
      <c r="I2116">
        <v>143175</v>
      </c>
    </row>
    <row r="2117" spans="1:11" x14ac:dyDescent="0.3">
      <c r="A2117" s="108" t="s">
        <v>1614</v>
      </c>
      <c r="B2117">
        <v>76015</v>
      </c>
      <c r="C2117">
        <v>86825</v>
      </c>
      <c r="D2117">
        <v>97634.999999999985</v>
      </c>
      <c r="E2117">
        <v>108444.99999999999</v>
      </c>
      <c r="F2117">
        <v>117184.99999999999</v>
      </c>
      <c r="G2117">
        <v>125809.99999999999</v>
      </c>
      <c r="H2117">
        <v>134550</v>
      </c>
      <c r="I2117">
        <v>143175</v>
      </c>
    </row>
    <row r="2118" spans="1:11" x14ac:dyDescent="0.3">
      <c r="A2118" s="108" t="s">
        <v>112</v>
      </c>
      <c r="B2118">
        <v>84870</v>
      </c>
      <c r="C2118">
        <v>97059.999999999985</v>
      </c>
      <c r="D2118">
        <v>109134.99999999999</v>
      </c>
      <c r="E2118">
        <v>121209.99999999999</v>
      </c>
      <c r="F2118">
        <v>130984.99999999999</v>
      </c>
      <c r="G2118">
        <v>140645</v>
      </c>
      <c r="H2118">
        <v>150305</v>
      </c>
      <c r="I2118">
        <v>160080</v>
      </c>
    </row>
    <row r="2119" spans="1:11" x14ac:dyDescent="0.3">
      <c r="A2119" s="108" t="s">
        <v>1373</v>
      </c>
      <c r="B2119">
        <v>62789.999999999993</v>
      </c>
      <c r="C2119">
        <v>71760</v>
      </c>
      <c r="D2119">
        <v>80730</v>
      </c>
      <c r="E2119">
        <v>89700</v>
      </c>
      <c r="F2119">
        <v>96944.999999999985</v>
      </c>
      <c r="G2119">
        <v>104074.99999999999</v>
      </c>
      <c r="H2119">
        <v>111319.99999999999</v>
      </c>
      <c r="I2119">
        <v>118449.99999999999</v>
      </c>
    </row>
    <row r="2120" spans="1:11" x14ac:dyDescent="0.3">
      <c r="A2120" s="108" t="s">
        <v>844</v>
      </c>
      <c r="B2120">
        <v>60374.999999999993</v>
      </c>
      <c r="C2120">
        <v>69000</v>
      </c>
      <c r="D2120">
        <v>77625</v>
      </c>
      <c r="E2120">
        <v>86250</v>
      </c>
      <c r="F2120">
        <v>93150</v>
      </c>
      <c r="G2120">
        <v>100049.99999999999</v>
      </c>
      <c r="H2120">
        <v>106949.99999999999</v>
      </c>
      <c r="I2120">
        <v>113849.99999999999</v>
      </c>
    </row>
    <row r="2121" spans="1:11" x14ac:dyDescent="0.3">
      <c r="A2121" s="108" t="s">
        <v>30</v>
      </c>
      <c r="B2121">
        <v>76360</v>
      </c>
      <c r="C2121">
        <v>87285</v>
      </c>
      <c r="D2121">
        <v>98209.999999999985</v>
      </c>
      <c r="E2121">
        <v>109019.99999999999</v>
      </c>
      <c r="F2121">
        <v>117759.99999999999</v>
      </c>
      <c r="G2121">
        <v>126499.99999999999</v>
      </c>
      <c r="H2121">
        <v>135240</v>
      </c>
      <c r="I2121">
        <v>143980</v>
      </c>
    </row>
    <row r="2122" spans="1:11" x14ac:dyDescent="0.3">
      <c r="A2122" s="108" t="s">
        <v>351</v>
      </c>
      <c r="B2122">
        <v>58649.999999999993</v>
      </c>
      <c r="C2122">
        <v>67045</v>
      </c>
      <c r="D2122">
        <v>75440</v>
      </c>
      <c r="E2122">
        <v>83720</v>
      </c>
      <c r="F2122">
        <v>90505</v>
      </c>
      <c r="G2122">
        <v>97174.999999999985</v>
      </c>
      <c r="H2122">
        <v>103844.99999999999</v>
      </c>
      <c r="I2122">
        <v>110514.99999999999</v>
      </c>
    </row>
    <row r="2123" spans="1:11" x14ac:dyDescent="0.3">
      <c r="A2123" s="108" t="s">
        <v>32</v>
      </c>
      <c r="B2123">
        <v>67045</v>
      </c>
      <c r="C2123">
        <v>76590</v>
      </c>
      <c r="D2123">
        <v>86135</v>
      </c>
      <c r="E2123">
        <v>95679.999999999985</v>
      </c>
      <c r="F2123">
        <v>103384.99999999999</v>
      </c>
      <c r="G2123">
        <v>111089.99999999999</v>
      </c>
      <c r="H2123">
        <v>118679.99999999999</v>
      </c>
      <c r="I2123">
        <v>126384.99999999999</v>
      </c>
    </row>
    <row r="2124" spans="1:11" x14ac:dyDescent="0.3">
      <c r="A2124" s="108" t="s">
        <v>33</v>
      </c>
      <c r="B2124">
        <v>58649.999999999993</v>
      </c>
      <c r="C2124">
        <v>67045</v>
      </c>
      <c r="D2124">
        <v>75440</v>
      </c>
      <c r="E2124">
        <v>83720</v>
      </c>
      <c r="F2124">
        <v>90505</v>
      </c>
      <c r="G2124">
        <v>97174.999999999985</v>
      </c>
      <c r="H2124">
        <v>103844.99999999999</v>
      </c>
      <c r="I2124">
        <v>110514.99999999999</v>
      </c>
    </row>
    <row r="2125" spans="1:11" x14ac:dyDescent="0.3">
      <c r="A2125" s="108" t="s">
        <v>35</v>
      </c>
      <c r="B2125">
        <v>63249.999999999993</v>
      </c>
      <c r="C2125">
        <v>72220</v>
      </c>
      <c r="D2125">
        <v>81305</v>
      </c>
      <c r="E2125">
        <v>90275</v>
      </c>
      <c r="F2125">
        <v>97519.999999999985</v>
      </c>
      <c r="G2125">
        <v>104764.99999999999</v>
      </c>
      <c r="H2125">
        <v>112009.99999999999</v>
      </c>
      <c r="I2125">
        <v>119254.99999999999</v>
      </c>
    </row>
    <row r="2126" spans="1:11" x14ac:dyDescent="0.3">
      <c r="A2126" s="108" t="s">
        <v>1615</v>
      </c>
      <c r="B2126">
        <v>58649.999999999993</v>
      </c>
      <c r="C2126">
        <v>67045</v>
      </c>
      <c r="D2126">
        <v>75440</v>
      </c>
      <c r="E2126">
        <v>83720</v>
      </c>
      <c r="F2126">
        <v>90505</v>
      </c>
      <c r="G2126">
        <v>97174.999999999985</v>
      </c>
      <c r="H2126">
        <v>103844.99999999999</v>
      </c>
      <c r="I2126">
        <v>110514.99999999999</v>
      </c>
    </row>
    <row r="2127" spans="1:11" x14ac:dyDescent="0.3">
      <c r="A2127" s="108" t="s">
        <v>1236</v>
      </c>
      <c r="B2127">
        <v>59224.999999999993</v>
      </c>
      <c r="C2127">
        <v>67620</v>
      </c>
      <c r="D2127">
        <v>76130</v>
      </c>
      <c r="E2127">
        <v>84525</v>
      </c>
      <c r="F2127">
        <v>91310</v>
      </c>
      <c r="G2127">
        <v>98094.999999999985</v>
      </c>
      <c r="H2127">
        <v>104879.99999999999</v>
      </c>
      <c r="I2127">
        <v>111664.99999999999</v>
      </c>
      <c r="K2127" s="101"/>
    </row>
    <row r="2128" spans="1:11" x14ac:dyDescent="0.3">
      <c r="A2128" s="108" t="s">
        <v>44</v>
      </c>
      <c r="B2128">
        <v>58649.999999999993</v>
      </c>
      <c r="C2128">
        <v>67045</v>
      </c>
      <c r="D2128">
        <v>75440</v>
      </c>
      <c r="E2128">
        <v>83720</v>
      </c>
      <c r="F2128">
        <v>90505</v>
      </c>
      <c r="G2128">
        <v>97174.999999999985</v>
      </c>
      <c r="H2128">
        <v>103844.99999999999</v>
      </c>
      <c r="I2128">
        <v>110514.99999999999</v>
      </c>
    </row>
    <row r="2129" spans="1:9" x14ac:dyDescent="0.3">
      <c r="A2129" s="108" t="s">
        <v>1616</v>
      </c>
      <c r="B2129">
        <v>61524.999999999993</v>
      </c>
      <c r="C2129">
        <v>70265</v>
      </c>
      <c r="D2129">
        <v>79005</v>
      </c>
      <c r="E2129">
        <v>87745</v>
      </c>
      <c r="F2129">
        <v>94874.999999999985</v>
      </c>
      <c r="G2129">
        <v>101889.99999999999</v>
      </c>
      <c r="H2129">
        <v>108904.99999999999</v>
      </c>
      <c r="I2129">
        <v>115919.99999999999</v>
      </c>
    </row>
    <row r="2130" spans="1:9" x14ac:dyDescent="0.3">
      <c r="A2130" s="108" t="s">
        <v>1617</v>
      </c>
      <c r="B2130">
        <v>59684.999999999993</v>
      </c>
      <c r="C2130">
        <v>68195</v>
      </c>
      <c r="D2130">
        <v>76705</v>
      </c>
      <c r="E2130">
        <v>85215</v>
      </c>
      <c r="F2130">
        <v>92115</v>
      </c>
      <c r="G2130">
        <v>98899.999999999985</v>
      </c>
      <c r="H2130">
        <v>105684.99999999999</v>
      </c>
      <c r="I2130">
        <v>112584.99999999999</v>
      </c>
    </row>
    <row r="2131" spans="1:9" x14ac:dyDescent="0.3">
      <c r="A2131" s="108" t="s">
        <v>741</v>
      </c>
      <c r="B2131">
        <v>72680</v>
      </c>
      <c r="C2131">
        <v>83030</v>
      </c>
      <c r="D2131">
        <v>93380</v>
      </c>
      <c r="E2131">
        <v>103729.99999999999</v>
      </c>
      <c r="F2131">
        <v>112124.99999999999</v>
      </c>
      <c r="G2131">
        <v>120404.99999999999</v>
      </c>
      <c r="H2131">
        <v>128684.99999999999</v>
      </c>
      <c r="I2131">
        <v>136965</v>
      </c>
    </row>
    <row r="2132" spans="1:9" x14ac:dyDescent="0.3">
      <c r="A2132" s="108" t="s">
        <v>54</v>
      </c>
      <c r="B2132">
        <v>58994.999999999993</v>
      </c>
      <c r="C2132">
        <v>67390</v>
      </c>
      <c r="D2132">
        <v>75785</v>
      </c>
      <c r="E2132">
        <v>84180</v>
      </c>
      <c r="F2132">
        <v>90965</v>
      </c>
      <c r="G2132">
        <v>97749.999999999985</v>
      </c>
      <c r="H2132">
        <v>104419.99999999999</v>
      </c>
      <c r="I2132">
        <v>111204.99999999999</v>
      </c>
    </row>
    <row r="2133" spans="1:9" x14ac:dyDescent="0.3">
      <c r="A2133" s="108" t="s">
        <v>1618</v>
      </c>
      <c r="B2133">
        <v>68655</v>
      </c>
      <c r="C2133">
        <v>78430</v>
      </c>
      <c r="D2133">
        <v>88205</v>
      </c>
      <c r="E2133">
        <v>97979.999999999985</v>
      </c>
      <c r="F2133">
        <v>105914.99999999999</v>
      </c>
      <c r="G2133">
        <v>113734.99999999999</v>
      </c>
      <c r="H2133">
        <v>121554.99999999999</v>
      </c>
      <c r="I2133">
        <v>129374.99999999999</v>
      </c>
    </row>
    <row r="2134" spans="1:9" x14ac:dyDescent="0.3">
      <c r="A2134" s="108" t="s">
        <v>1619</v>
      </c>
      <c r="B2134">
        <v>73025</v>
      </c>
      <c r="C2134">
        <v>83375</v>
      </c>
      <c r="D2134">
        <v>93840</v>
      </c>
      <c r="E2134">
        <v>104189.99999999999</v>
      </c>
      <c r="F2134">
        <v>112584.99999999999</v>
      </c>
      <c r="G2134">
        <v>120864.99999999999</v>
      </c>
      <c r="H2134">
        <v>129259.99999999999</v>
      </c>
      <c r="I2134">
        <v>137540</v>
      </c>
    </row>
    <row r="2135" spans="1:9" x14ac:dyDescent="0.3">
      <c r="A2135" s="108" t="s">
        <v>1620</v>
      </c>
      <c r="B2135">
        <v>59684.999999999993</v>
      </c>
      <c r="C2135">
        <v>68195</v>
      </c>
      <c r="D2135">
        <v>76705</v>
      </c>
      <c r="E2135">
        <v>85215</v>
      </c>
      <c r="F2135">
        <v>92115</v>
      </c>
      <c r="G2135">
        <v>98899.999999999985</v>
      </c>
      <c r="H2135">
        <v>105684.99999999999</v>
      </c>
      <c r="I2135">
        <v>112584.99999999999</v>
      </c>
    </row>
    <row r="2136" spans="1:9" x14ac:dyDescent="0.3">
      <c r="A2136" s="108" t="s">
        <v>1621</v>
      </c>
      <c r="B2136">
        <v>61294.999999999993</v>
      </c>
      <c r="C2136">
        <v>70035</v>
      </c>
      <c r="D2136">
        <v>78775</v>
      </c>
      <c r="E2136">
        <v>87515</v>
      </c>
      <c r="F2136">
        <v>94529.999999999985</v>
      </c>
      <c r="G2136">
        <v>101544.99999999999</v>
      </c>
      <c r="H2136">
        <v>108559.99999999999</v>
      </c>
      <c r="I2136">
        <v>115574.99999999999</v>
      </c>
    </row>
    <row r="2137" spans="1:9" x14ac:dyDescent="0.3">
      <c r="A2137" s="108" t="s">
        <v>1622</v>
      </c>
      <c r="B2137">
        <v>58649.999999999993</v>
      </c>
      <c r="C2137">
        <v>67045</v>
      </c>
      <c r="D2137">
        <v>75440</v>
      </c>
      <c r="E2137">
        <v>83720</v>
      </c>
      <c r="F2137">
        <v>90505</v>
      </c>
      <c r="G2137">
        <v>97174.999999999985</v>
      </c>
      <c r="H2137">
        <v>103844.99999999999</v>
      </c>
      <c r="I2137">
        <v>110514.99999999999</v>
      </c>
    </row>
    <row r="2138" spans="1:9" x14ac:dyDescent="0.3">
      <c r="A2138" s="108" t="s">
        <v>69</v>
      </c>
      <c r="B2138">
        <v>60029.999999999993</v>
      </c>
      <c r="C2138">
        <v>68540</v>
      </c>
      <c r="D2138">
        <v>77165</v>
      </c>
      <c r="E2138">
        <v>85675</v>
      </c>
      <c r="F2138">
        <v>92575</v>
      </c>
      <c r="G2138">
        <v>99474.999999999985</v>
      </c>
      <c r="H2138">
        <v>106259.99999999999</v>
      </c>
      <c r="I2138">
        <v>113159.99999999999</v>
      </c>
    </row>
    <row r="2139" spans="1:9" x14ac:dyDescent="0.3">
      <c r="A2139" s="108" t="s">
        <v>1623</v>
      </c>
      <c r="B2139">
        <v>58649.999999999993</v>
      </c>
      <c r="C2139">
        <v>67045</v>
      </c>
      <c r="D2139">
        <v>75440</v>
      </c>
      <c r="E2139">
        <v>83720</v>
      </c>
      <c r="F2139">
        <v>90505</v>
      </c>
      <c r="G2139">
        <v>97174.999999999985</v>
      </c>
      <c r="H2139">
        <v>103844.99999999999</v>
      </c>
      <c r="I2139">
        <v>110514.99999999999</v>
      </c>
    </row>
    <row r="2140" spans="1:9" x14ac:dyDescent="0.3">
      <c r="A2140" s="108" t="s">
        <v>70</v>
      </c>
      <c r="B2140">
        <v>69000</v>
      </c>
      <c r="C2140">
        <v>78775</v>
      </c>
      <c r="D2140">
        <v>88665</v>
      </c>
      <c r="E2140">
        <v>98439.999999999985</v>
      </c>
      <c r="F2140">
        <v>106374.99999999999</v>
      </c>
      <c r="G2140">
        <v>114194.99999999999</v>
      </c>
      <c r="H2140">
        <v>122129.99999999999</v>
      </c>
      <c r="I2140">
        <v>129949.99999999999</v>
      </c>
    </row>
    <row r="2141" spans="1:9" x14ac:dyDescent="0.3">
      <c r="A2141" s="108" t="s">
        <v>71</v>
      </c>
      <c r="B2141">
        <v>84870</v>
      </c>
      <c r="C2141">
        <v>97059.999999999985</v>
      </c>
      <c r="D2141">
        <v>109134.99999999999</v>
      </c>
      <c r="E2141">
        <v>121209.99999999999</v>
      </c>
      <c r="F2141">
        <v>130984.99999999999</v>
      </c>
      <c r="G2141">
        <v>140645</v>
      </c>
      <c r="H2141">
        <v>150305</v>
      </c>
      <c r="I2141">
        <v>160080</v>
      </c>
    </row>
    <row r="2142" spans="1:9" x14ac:dyDescent="0.3">
      <c r="A2142" s="108" t="s">
        <v>1624</v>
      </c>
      <c r="B2142">
        <v>69115</v>
      </c>
      <c r="C2142">
        <v>79005</v>
      </c>
      <c r="D2142">
        <v>88895</v>
      </c>
      <c r="E2142">
        <v>98669.999999999985</v>
      </c>
      <c r="F2142">
        <v>106604.99999999999</v>
      </c>
      <c r="G2142">
        <v>114539.99999999999</v>
      </c>
      <c r="H2142">
        <v>122359.99999999999</v>
      </c>
      <c r="I2142">
        <v>130294.99999999999</v>
      </c>
    </row>
    <row r="2143" spans="1:9" x14ac:dyDescent="0.3">
      <c r="A2143" s="108" t="s">
        <v>749</v>
      </c>
      <c r="B2143">
        <v>73025</v>
      </c>
      <c r="C2143">
        <v>83375</v>
      </c>
      <c r="D2143">
        <v>93840</v>
      </c>
      <c r="E2143">
        <v>104189.99999999999</v>
      </c>
      <c r="F2143">
        <v>112584.99999999999</v>
      </c>
      <c r="G2143">
        <v>120864.99999999999</v>
      </c>
      <c r="H2143">
        <v>129259.99999999999</v>
      </c>
      <c r="I2143">
        <v>137540</v>
      </c>
    </row>
    <row r="2144" spans="1:9" x14ac:dyDescent="0.3">
      <c r="A2144" s="108" t="s">
        <v>750</v>
      </c>
      <c r="B2144">
        <v>58764.999999999993</v>
      </c>
      <c r="C2144">
        <v>67160</v>
      </c>
      <c r="D2144">
        <v>75555</v>
      </c>
      <c r="E2144">
        <v>83835</v>
      </c>
      <c r="F2144">
        <v>90620</v>
      </c>
      <c r="G2144">
        <v>97289.999999999985</v>
      </c>
      <c r="H2144">
        <v>103959.99999999999</v>
      </c>
      <c r="I2144">
        <v>110744.99999999999</v>
      </c>
    </row>
    <row r="2145" spans="1:9" x14ac:dyDescent="0.3">
      <c r="A2145" s="108" t="s">
        <v>76</v>
      </c>
      <c r="B2145">
        <v>76015</v>
      </c>
      <c r="C2145">
        <v>86825</v>
      </c>
      <c r="D2145">
        <v>97634.999999999985</v>
      </c>
      <c r="E2145">
        <v>108444.99999999999</v>
      </c>
      <c r="F2145">
        <v>117184.99999999999</v>
      </c>
      <c r="G2145">
        <v>125809.99999999999</v>
      </c>
      <c r="H2145">
        <v>134550</v>
      </c>
      <c r="I2145">
        <v>143175</v>
      </c>
    </row>
    <row r="2146" spans="1:9" x14ac:dyDescent="0.3">
      <c r="A2146" s="108" t="s">
        <v>1625</v>
      </c>
      <c r="B2146">
        <v>84870</v>
      </c>
      <c r="C2146">
        <v>97059.999999999985</v>
      </c>
      <c r="D2146">
        <v>109134.99999999999</v>
      </c>
      <c r="E2146">
        <v>121209.99999999999</v>
      </c>
      <c r="F2146">
        <v>130984.99999999999</v>
      </c>
      <c r="G2146">
        <v>140645</v>
      </c>
      <c r="H2146">
        <v>150305</v>
      </c>
      <c r="I2146">
        <v>160080</v>
      </c>
    </row>
    <row r="2147" spans="1:9" x14ac:dyDescent="0.3">
      <c r="A2147" s="108" t="s">
        <v>78</v>
      </c>
      <c r="B2147">
        <v>71070</v>
      </c>
      <c r="C2147">
        <v>81190</v>
      </c>
      <c r="D2147">
        <v>91310</v>
      </c>
      <c r="E2147">
        <v>101429.99999999999</v>
      </c>
      <c r="F2147">
        <v>109594.99999999999</v>
      </c>
      <c r="G2147">
        <v>117759.99999999999</v>
      </c>
      <c r="H2147">
        <v>125809.99999999999</v>
      </c>
      <c r="I2147">
        <v>133975</v>
      </c>
    </row>
    <row r="2148" spans="1:9" x14ac:dyDescent="0.3">
      <c r="A2148" s="108" t="s">
        <v>616</v>
      </c>
      <c r="B2148">
        <v>58649.999999999993</v>
      </c>
      <c r="C2148">
        <v>67045</v>
      </c>
      <c r="D2148">
        <v>75440</v>
      </c>
      <c r="E2148">
        <v>83720</v>
      </c>
      <c r="F2148">
        <v>90505</v>
      </c>
      <c r="G2148">
        <v>97174.999999999985</v>
      </c>
      <c r="H2148">
        <v>103844.99999999999</v>
      </c>
      <c r="I2148">
        <v>110514.99999999999</v>
      </c>
    </row>
    <row r="2149" spans="1:9" x14ac:dyDescent="0.3">
      <c r="A2149" s="108" t="s">
        <v>1626</v>
      </c>
      <c r="B2149">
        <v>60719.999999999993</v>
      </c>
      <c r="C2149">
        <v>69460</v>
      </c>
      <c r="D2149">
        <v>78085</v>
      </c>
      <c r="E2149">
        <v>86710</v>
      </c>
      <c r="F2149">
        <v>93725</v>
      </c>
      <c r="G2149">
        <v>100624.99999999999</v>
      </c>
      <c r="H2149">
        <v>107524.99999999999</v>
      </c>
      <c r="I2149">
        <v>114539.99999999999</v>
      </c>
    </row>
    <row r="2150" spans="1:9" x14ac:dyDescent="0.3">
      <c r="A2150" s="108" t="s">
        <v>1627</v>
      </c>
      <c r="B2150">
        <v>60949.999999999993</v>
      </c>
      <c r="C2150">
        <v>69690</v>
      </c>
      <c r="D2150">
        <v>78430</v>
      </c>
      <c r="E2150">
        <v>87055</v>
      </c>
      <c r="F2150">
        <v>94070</v>
      </c>
      <c r="G2150">
        <v>101084.99999999999</v>
      </c>
      <c r="H2150">
        <v>107984.99999999999</v>
      </c>
      <c r="I2150">
        <v>114999.99999999999</v>
      </c>
    </row>
    <row r="2151" spans="1:9" x14ac:dyDescent="0.3">
      <c r="A2151" s="108" t="s">
        <v>462</v>
      </c>
      <c r="B2151">
        <v>58649.999999999993</v>
      </c>
      <c r="C2151">
        <v>67045</v>
      </c>
      <c r="D2151">
        <v>75440</v>
      </c>
      <c r="E2151">
        <v>83720</v>
      </c>
      <c r="F2151">
        <v>90505</v>
      </c>
      <c r="G2151">
        <v>97174.999999999985</v>
      </c>
      <c r="H2151">
        <v>103844.99999999999</v>
      </c>
      <c r="I2151">
        <v>110514.99999999999</v>
      </c>
    </row>
    <row r="2152" spans="1:9" x14ac:dyDescent="0.3">
      <c r="A2152" s="108" t="s">
        <v>142</v>
      </c>
      <c r="B2152">
        <v>58649.999999999993</v>
      </c>
      <c r="C2152">
        <v>67045</v>
      </c>
      <c r="D2152">
        <v>75440</v>
      </c>
      <c r="E2152">
        <v>83720</v>
      </c>
      <c r="F2152">
        <v>90505</v>
      </c>
      <c r="G2152">
        <v>97174.999999999985</v>
      </c>
      <c r="H2152">
        <v>103844.99999999999</v>
      </c>
      <c r="I2152">
        <v>110514.99999999999</v>
      </c>
    </row>
    <row r="2153" spans="1:9" x14ac:dyDescent="0.3">
      <c r="A2153" s="108" t="s">
        <v>1628</v>
      </c>
      <c r="B2153">
        <v>59569.999999999993</v>
      </c>
      <c r="C2153">
        <v>68080</v>
      </c>
      <c r="D2153">
        <v>76590</v>
      </c>
      <c r="E2153">
        <v>85100</v>
      </c>
      <c r="F2153">
        <v>92000</v>
      </c>
      <c r="G2153">
        <v>98784.999999999985</v>
      </c>
      <c r="H2153">
        <v>105569.99999999999</v>
      </c>
      <c r="I2153">
        <v>112354.99999999999</v>
      </c>
    </row>
    <row r="2154" spans="1:9" x14ac:dyDescent="0.3">
      <c r="A2154" s="108" t="s">
        <v>1629</v>
      </c>
      <c r="B2154">
        <v>58649.999999999993</v>
      </c>
      <c r="C2154">
        <v>67045</v>
      </c>
      <c r="D2154">
        <v>75440</v>
      </c>
      <c r="E2154">
        <v>83720</v>
      </c>
      <c r="F2154">
        <v>90505</v>
      </c>
      <c r="G2154">
        <v>97174.999999999985</v>
      </c>
      <c r="H2154">
        <v>103844.99999999999</v>
      </c>
      <c r="I2154">
        <v>110514.99999999999</v>
      </c>
    </row>
    <row r="2155" spans="1:9" x14ac:dyDescent="0.3">
      <c r="A2155" s="108" t="s">
        <v>94</v>
      </c>
      <c r="B2155">
        <v>66010</v>
      </c>
      <c r="C2155">
        <v>75440</v>
      </c>
      <c r="D2155">
        <v>84870</v>
      </c>
      <c r="E2155">
        <v>94185</v>
      </c>
      <c r="F2155">
        <v>101774.99999999999</v>
      </c>
      <c r="G2155">
        <v>109364.99999999999</v>
      </c>
      <c r="H2155">
        <v>116839.99999999999</v>
      </c>
      <c r="I2155">
        <v>124429.99999999999</v>
      </c>
    </row>
    <row r="2156" spans="1:9" x14ac:dyDescent="0.3">
      <c r="A2156" s="108" t="s">
        <v>1630</v>
      </c>
      <c r="B2156">
        <v>58649.999999999993</v>
      </c>
      <c r="C2156">
        <v>67045</v>
      </c>
      <c r="D2156">
        <v>75440</v>
      </c>
      <c r="E2156">
        <v>83720</v>
      </c>
      <c r="F2156">
        <v>90505</v>
      </c>
      <c r="G2156">
        <v>97174.999999999985</v>
      </c>
      <c r="H2156">
        <v>103844.99999999999</v>
      </c>
      <c r="I2156">
        <v>110514.99999999999</v>
      </c>
    </row>
    <row r="2157" spans="1:9" x14ac:dyDescent="0.3">
      <c r="A2157" s="108" t="s">
        <v>97</v>
      </c>
      <c r="B2157">
        <v>58649.999999999993</v>
      </c>
      <c r="C2157">
        <v>67045</v>
      </c>
      <c r="D2157">
        <v>75440</v>
      </c>
      <c r="E2157">
        <v>83720</v>
      </c>
      <c r="F2157">
        <v>90505</v>
      </c>
      <c r="G2157">
        <v>97174.999999999985</v>
      </c>
      <c r="H2157">
        <v>103844.99999999999</v>
      </c>
      <c r="I2157">
        <v>110514.99999999999</v>
      </c>
    </row>
    <row r="2158" spans="1:9" x14ac:dyDescent="0.3">
      <c r="A2158" s="108" t="s">
        <v>98</v>
      </c>
      <c r="B2158">
        <v>76360</v>
      </c>
      <c r="C2158">
        <v>87285</v>
      </c>
      <c r="D2158">
        <v>98209.999999999985</v>
      </c>
      <c r="E2158">
        <v>109019.99999999999</v>
      </c>
      <c r="F2158">
        <v>117759.99999999999</v>
      </c>
      <c r="G2158">
        <v>126499.99999999999</v>
      </c>
      <c r="H2158">
        <v>135240</v>
      </c>
      <c r="I2158">
        <v>143980</v>
      </c>
    </row>
    <row r="2159" spans="1:9" x14ac:dyDescent="0.3">
      <c r="A2159" s="108" t="s">
        <v>99</v>
      </c>
      <c r="B2159">
        <v>62789.999999999993</v>
      </c>
      <c r="C2159">
        <v>71760</v>
      </c>
      <c r="D2159">
        <v>80730</v>
      </c>
      <c r="E2159">
        <v>89585</v>
      </c>
      <c r="F2159">
        <v>96829.999999999985</v>
      </c>
      <c r="G2159">
        <v>103959.99999999999</v>
      </c>
      <c r="H2159">
        <v>111089.99999999999</v>
      </c>
      <c r="I2159">
        <v>118334.99999999999</v>
      </c>
    </row>
    <row r="2160" spans="1:9" x14ac:dyDescent="0.3">
      <c r="A2160" s="108" t="s">
        <v>771</v>
      </c>
      <c r="B2160">
        <v>76360</v>
      </c>
      <c r="C2160">
        <v>87285</v>
      </c>
      <c r="D2160">
        <v>98209.999999999985</v>
      </c>
      <c r="E2160">
        <v>109019.99999999999</v>
      </c>
      <c r="F2160">
        <v>117759.99999999999</v>
      </c>
      <c r="G2160">
        <v>126499.99999999999</v>
      </c>
      <c r="H2160">
        <v>135240</v>
      </c>
      <c r="I2160">
        <v>143980</v>
      </c>
    </row>
    <row r="2161" spans="1:11" x14ac:dyDescent="0.3">
      <c r="A2161" s="108" t="s">
        <v>1241</v>
      </c>
      <c r="B2161">
        <v>59684.999999999993</v>
      </c>
      <c r="C2161">
        <v>68195</v>
      </c>
      <c r="D2161">
        <v>76705</v>
      </c>
      <c r="E2161">
        <v>85215</v>
      </c>
      <c r="F2161">
        <v>92115</v>
      </c>
      <c r="G2161">
        <v>98899.999999999985</v>
      </c>
      <c r="H2161">
        <v>105684.99999999999</v>
      </c>
      <c r="I2161">
        <v>112584.99999999999</v>
      </c>
    </row>
    <row r="2162" spans="1:11" x14ac:dyDescent="0.3">
      <c r="A2162" s="108" t="s">
        <v>773</v>
      </c>
      <c r="B2162">
        <v>73715</v>
      </c>
      <c r="C2162">
        <v>84180</v>
      </c>
      <c r="D2162">
        <v>94759.999999999985</v>
      </c>
      <c r="E2162">
        <v>105224.99999999999</v>
      </c>
      <c r="F2162">
        <v>113734.99999999999</v>
      </c>
      <c r="G2162">
        <v>122129.99999999999</v>
      </c>
      <c r="H2162">
        <v>130524.99999999999</v>
      </c>
      <c r="I2162">
        <v>138920</v>
      </c>
    </row>
    <row r="2163" spans="1:11" x14ac:dyDescent="0.3">
      <c r="A2163" s="108" t="s">
        <v>1631</v>
      </c>
      <c r="B2163">
        <v>47379.999999999993</v>
      </c>
      <c r="C2163">
        <v>54164.999999999993</v>
      </c>
      <c r="D2163">
        <v>60949.999999999993</v>
      </c>
      <c r="E2163">
        <v>67620</v>
      </c>
      <c r="F2163">
        <v>73140</v>
      </c>
      <c r="G2163">
        <v>78545</v>
      </c>
      <c r="H2163">
        <v>83950</v>
      </c>
      <c r="I2163">
        <v>89355</v>
      </c>
      <c r="K2163" s="106" t="s">
        <v>1857</v>
      </c>
    </row>
    <row r="2164" spans="1:11" x14ac:dyDescent="0.3">
      <c r="A2164" s="108" t="s">
        <v>1632</v>
      </c>
      <c r="B2164">
        <v>59684.999999999993</v>
      </c>
      <c r="C2164">
        <v>68195</v>
      </c>
      <c r="D2164">
        <v>76705</v>
      </c>
      <c r="E2164">
        <v>85215</v>
      </c>
      <c r="F2164">
        <v>92115</v>
      </c>
      <c r="G2164">
        <v>98899.999999999985</v>
      </c>
      <c r="H2164">
        <v>105684.99999999999</v>
      </c>
      <c r="I2164">
        <v>112584.99999999999</v>
      </c>
    </row>
    <row r="2165" spans="1:11" x14ac:dyDescent="0.3">
      <c r="A2165" s="108" t="s">
        <v>1633</v>
      </c>
      <c r="B2165">
        <v>47379.999999999993</v>
      </c>
      <c r="C2165">
        <v>54164.999999999993</v>
      </c>
      <c r="D2165">
        <v>60949.999999999993</v>
      </c>
      <c r="E2165">
        <v>67620</v>
      </c>
      <c r="F2165">
        <v>73140</v>
      </c>
      <c r="G2165">
        <v>78545</v>
      </c>
      <c r="H2165">
        <v>83950</v>
      </c>
      <c r="I2165">
        <v>89355</v>
      </c>
    </row>
    <row r="2166" spans="1:11" x14ac:dyDescent="0.3">
      <c r="A2166" s="108" t="s">
        <v>262</v>
      </c>
      <c r="B2166">
        <v>59109.999999999993</v>
      </c>
      <c r="C2166">
        <v>67505</v>
      </c>
      <c r="D2166">
        <v>75900</v>
      </c>
      <c r="E2166">
        <v>84295</v>
      </c>
      <c r="F2166">
        <v>91080</v>
      </c>
      <c r="G2166">
        <v>97864.999999999985</v>
      </c>
      <c r="H2166">
        <v>104534.99999999999</v>
      </c>
      <c r="I2166">
        <v>111319.99999999999</v>
      </c>
    </row>
    <row r="2167" spans="1:11" x14ac:dyDescent="0.3">
      <c r="A2167" s="108" t="s">
        <v>1634</v>
      </c>
      <c r="B2167">
        <v>47379.999999999993</v>
      </c>
      <c r="C2167">
        <v>54164.999999999993</v>
      </c>
      <c r="D2167">
        <v>60949.999999999993</v>
      </c>
      <c r="E2167">
        <v>67620</v>
      </c>
      <c r="F2167">
        <v>73140</v>
      </c>
      <c r="G2167">
        <v>78545</v>
      </c>
      <c r="H2167">
        <v>83950</v>
      </c>
      <c r="I2167">
        <v>89355</v>
      </c>
    </row>
    <row r="2168" spans="1:11" x14ac:dyDescent="0.3">
      <c r="A2168" s="108" t="s">
        <v>1635</v>
      </c>
      <c r="B2168">
        <v>47379.999999999993</v>
      </c>
      <c r="C2168">
        <v>54164.999999999993</v>
      </c>
      <c r="D2168">
        <v>60949.999999999993</v>
      </c>
      <c r="E2168">
        <v>67620</v>
      </c>
      <c r="F2168">
        <v>73140</v>
      </c>
      <c r="G2168">
        <v>78545</v>
      </c>
      <c r="H2168">
        <v>83950</v>
      </c>
      <c r="I2168">
        <v>89355</v>
      </c>
    </row>
    <row r="2169" spans="1:11" x14ac:dyDescent="0.3">
      <c r="A2169" s="108" t="s">
        <v>875</v>
      </c>
      <c r="B2169">
        <v>69805</v>
      </c>
      <c r="C2169">
        <v>79810</v>
      </c>
      <c r="D2169">
        <v>89815</v>
      </c>
      <c r="E2169">
        <v>99704.999999999985</v>
      </c>
      <c r="F2169">
        <v>107754.99999999999</v>
      </c>
      <c r="G2169">
        <v>115689.99999999999</v>
      </c>
      <c r="H2169">
        <v>123739.99999999999</v>
      </c>
      <c r="I2169">
        <v>131675</v>
      </c>
    </row>
    <row r="2170" spans="1:11" x14ac:dyDescent="0.3">
      <c r="A2170" s="108" t="s">
        <v>1636</v>
      </c>
      <c r="B2170">
        <v>73945</v>
      </c>
      <c r="C2170">
        <v>84525</v>
      </c>
      <c r="D2170">
        <v>95104.999999999985</v>
      </c>
      <c r="E2170">
        <v>105569.99999999999</v>
      </c>
      <c r="F2170">
        <v>114079.99999999999</v>
      </c>
      <c r="G2170">
        <v>122474.99999999999</v>
      </c>
      <c r="H2170">
        <v>130984.99999999999</v>
      </c>
      <c r="I2170">
        <v>139380</v>
      </c>
    </row>
    <row r="2171" spans="1:11" x14ac:dyDescent="0.3">
      <c r="A2171" s="108" t="s">
        <v>14</v>
      </c>
      <c r="B2171">
        <v>64974.999999999993</v>
      </c>
      <c r="C2171">
        <v>74175</v>
      </c>
      <c r="D2171">
        <v>83490</v>
      </c>
      <c r="E2171">
        <v>92690</v>
      </c>
      <c r="F2171">
        <v>100164.99999999999</v>
      </c>
      <c r="G2171">
        <v>107524.99999999999</v>
      </c>
      <c r="H2171">
        <v>114999.99999999999</v>
      </c>
      <c r="I2171">
        <v>122359.99999999999</v>
      </c>
    </row>
    <row r="2172" spans="1:11" x14ac:dyDescent="0.3">
      <c r="A2172" s="108" t="s">
        <v>1637</v>
      </c>
      <c r="B2172">
        <v>73945</v>
      </c>
      <c r="C2172">
        <v>84525</v>
      </c>
      <c r="D2172">
        <v>95104.999999999985</v>
      </c>
      <c r="E2172">
        <v>105569.99999999999</v>
      </c>
      <c r="F2172">
        <v>114079.99999999999</v>
      </c>
      <c r="G2172">
        <v>122474.99999999999</v>
      </c>
      <c r="H2172">
        <v>130984.99999999999</v>
      </c>
      <c r="I2172">
        <v>139380</v>
      </c>
    </row>
    <row r="2173" spans="1:11" x14ac:dyDescent="0.3">
      <c r="A2173" s="108" t="s">
        <v>498</v>
      </c>
      <c r="B2173">
        <v>47379.999999999993</v>
      </c>
      <c r="C2173">
        <v>54164.999999999993</v>
      </c>
      <c r="D2173">
        <v>60949.999999999993</v>
      </c>
      <c r="E2173">
        <v>67620</v>
      </c>
      <c r="F2173">
        <v>73140</v>
      </c>
      <c r="G2173">
        <v>78545</v>
      </c>
      <c r="H2173">
        <v>83950</v>
      </c>
      <c r="I2173">
        <v>89355</v>
      </c>
    </row>
    <row r="2174" spans="1:11" x14ac:dyDescent="0.3">
      <c r="A2174" s="108" t="s">
        <v>1005</v>
      </c>
      <c r="B2174">
        <v>49219.999999999993</v>
      </c>
      <c r="C2174">
        <v>56234.999999999993</v>
      </c>
      <c r="D2174">
        <v>63249.999999999993</v>
      </c>
      <c r="E2174">
        <v>70265</v>
      </c>
      <c r="F2174">
        <v>75900</v>
      </c>
      <c r="G2174">
        <v>81535</v>
      </c>
      <c r="H2174">
        <v>87170</v>
      </c>
      <c r="I2174">
        <v>92805</v>
      </c>
    </row>
    <row r="2175" spans="1:11" x14ac:dyDescent="0.3">
      <c r="A2175" s="108" t="s">
        <v>718</v>
      </c>
      <c r="B2175">
        <v>47379.999999999993</v>
      </c>
      <c r="C2175">
        <v>54164.999999999993</v>
      </c>
      <c r="D2175">
        <v>60949.999999999993</v>
      </c>
      <c r="E2175">
        <v>67620</v>
      </c>
      <c r="F2175">
        <v>73140</v>
      </c>
      <c r="G2175">
        <v>78545</v>
      </c>
      <c r="H2175">
        <v>83950</v>
      </c>
      <c r="I2175">
        <v>89355</v>
      </c>
    </row>
    <row r="2176" spans="1:11" x14ac:dyDescent="0.3">
      <c r="A2176" s="108" t="s">
        <v>1638</v>
      </c>
      <c r="B2176">
        <v>48069.999999999993</v>
      </c>
      <c r="C2176">
        <v>54969.999999999993</v>
      </c>
      <c r="D2176">
        <v>61869.999999999993</v>
      </c>
      <c r="E2176">
        <v>68655</v>
      </c>
      <c r="F2176">
        <v>74175</v>
      </c>
      <c r="G2176">
        <v>79695</v>
      </c>
      <c r="H2176">
        <v>85215</v>
      </c>
      <c r="I2176">
        <v>90735</v>
      </c>
    </row>
    <row r="2177" spans="1:9" x14ac:dyDescent="0.3">
      <c r="A2177" s="108" t="s">
        <v>1639</v>
      </c>
      <c r="B2177">
        <v>47379.999999999993</v>
      </c>
      <c r="C2177">
        <v>54164.999999999993</v>
      </c>
      <c r="D2177">
        <v>60949.999999999993</v>
      </c>
      <c r="E2177">
        <v>67620</v>
      </c>
      <c r="F2177">
        <v>73140</v>
      </c>
      <c r="G2177">
        <v>78545</v>
      </c>
      <c r="H2177">
        <v>83950</v>
      </c>
      <c r="I2177">
        <v>89355</v>
      </c>
    </row>
    <row r="2178" spans="1:9" x14ac:dyDescent="0.3">
      <c r="A2178" s="108" t="s">
        <v>1640</v>
      </c>
      <c r="B2178">
        <v>47954.999999999993</v>
      </c>
      <c r="C2178">
        <v>54739.999999999993</v>
      </c>
      <c r="D2178">
        <v>61639.999999999993</v>
      </c>
      <c r="E2178">
        <v>68425</v>
      </c>
      <c r="F2178">
        <v>73945</v>
      </c>
      <c r="G2178">
        <v>79465</v>
      </c>
      <c r="H2178">
        <v>84870</v>
      </c>
      <c r="I2178">
        <v>90390</v>
      </c>
    </row>
    <row r="2179" spans="1:9" x14ac:dyDescent="0.3">
      <c r="A2179" s="108" t="s">
        <v>1641</v>
      </c>
      <c r="B2179">
        <v>47379.999999999993</v>
      </c>
      <c r="C2179">
        <v>54164.999999999993</v>
      </c>
      <c r="D2179">
        <v>60949.999999999993</v>
      </c>
      <c r="E2179">
        <v>67620</v>
      </c>
      <c r="F2179">
        <v>73140</v>
      </c>
      <c r="G2179">
        <v>78545</v>
      </c>
      <c r="H2179">
        <v>83950</v>
      </c>
      <c r="I2179">
        <v>89355</v>
      </c>
    </row>
    <row r="2180" spans="1:9" x14ac:dyDescent="0.3">
      <c r="A2180" s="108" t="s">
        <v>455</v>
      </c>
      <c r="B2180">
        <v>73945</v>
      </c>
      <c r="C2180">
        <v>84525</v>
      </c>
      <c r="D2180">
        <v>95104.999999999985</v>
      </c>
      <c r="E2180">
        <v>105569.99999999999</v>
      </c>
      <c r="F2180">
        <v>114079.99999999999</v>
      </c>
      <c r="G2180">
        <v>122474.99999999999</v>
      </c>
      <c r="H2180">
        <v>130984.99999999999</v>
      </c>
      <c r="I2180">
        <v>139380</v>
      </c>
    </row>
    <row r="2181" spans="1:9" x14ac:dyDescent="0.3">
      <c r="A2181" s="108" t="s">
        <v>1642</v>
      </c>
      <c r="B2181">
        <v>59684.999999999993</v>
      </c>
      <c r="C2181">
        <v>68195</v>
      </c>
      <c r="D2181">
        <v>76705</v>
      </c>
      <c r="E2181">
        <v>85215</v>
      </c>
      <c r="F2181">
        <v>92115</v>
      </c>
      <c r="G2181">
        <v>98899.999999999985</v>
      </c>
      <c r="H2181">
        <v>105684.99999999999</v>
      </c>
      <c r="I2181">
        <v>112584.99999999999</v>
      </c>
    </row>
    <row r="2182" spans="1:9" x14ac:dyDescent="0.3">
      <c r="A2182" s="108" t="s">
        <v>845</v>
      </c>
      <c r="B2182">
        <v>64974.999999999993</v>
      </c>
      <c r="C2182">
        <v>74175</v>
      </c>
      <c r="D2182">
        <v>83490</v>
      </c>
      <c r="E2182">
        <v>92690</v>
      </c>
      <c r="F2182">
        <v>100164.99999999999</v>
      </c>
      <c r="G2182">
        <v>107524.99999999999</v>
      </c>
      <c r="H2182">
        <v>114999.99999999999</v>
      </c>
      <c r="I2182">
        <v>122359.99999999999</v>
      </c>
    </row>
    <row r="2183" spans="1:9" x14ac:dyDescent="0.3">
      <c r="A2183" s="108" t="s">
        <v>349</v>
      </c>
      <c r="B2183">
        <v>53474.999999999993</v>
      </c>
      <c r="C2183">
        <v>61179.999999999993</v>
      </c>
      <c r="D2183">
        <v>68770</v>
      </c>
      <c r="E2183">
        <v>76360</v>
      </c>
      <c r="F2183">
        <v>82570</v>
      </c>
      <c r="G2183">
        <v>88665</v>
      </c>
      <c r="H2183">
        <v>94759.999999999985</v>
      </c>
      <c r="I2183">
        <v>100854.99999999999</v>
      </c>
    </row>
    <row r="2184" spans="1:9" x14ac:dyDescent="0.3">
      <c r="A2184" s="108" t="s">
        <v>1643</v>
      </c>
      <c r="B2184">
        <v>56234.999999999993</v>
      </c>
      <c r="C2184">
        <v>64284.999999999993</v>
      </c>
      <c r="D2184">
        <v>72335</v>
      </c>
      <c r="E2184">
        <v>80270</v>
      </c>
      <c r="F2184">
        <v>86710</v>
      </c>
      <c r="G2184">
        <v>93150</v>
      </c>
      <c r="H2184">
        <v>99589.999999999985</v>
      </c>
      <c r="I2184">
        <v>106029.99999999999</v>
      </c>
    </row>
    <row r="2185" spans="1:9" x14ac:dyDescent="0.3">
      <c r="A2185" s="108" t="s">
        <v>1644</v>
      </c>
      <c r="B2185">
        <v>68655</v>
      </c>
      <c r="C2185">
        <v>78430</v>
      </c>
      <c r="D2185">
        <v>88205</v>
      </c>
      <c r="E2185">
        <v>97979.999999999985</v>
      </c>
      <c r="F2185">
        <v>105914.99999999999</v>
      </c>
      <c r="G2185">
        <v>113734.99999999999</v>
      </c>
      <c r="H2185">
        <v>121554.99999999999</v>
      </c>
      <c r="I2185">
        <v>129374.99999999999</v>
      </c>
    </row>
    <row r="2186" spans="1:9" x14ac:dyDescent="0.3">
      <c r="A2186" s="108" t="s">
        <v>1379</v>
      </c>
      <c r="B2186">
        <v>47379.999999999993</v>
      </c>
      <c r="C2186">
        <v>54164.999999999993</v>
      </c>
      <c r="D2186">
        <v>60949.999999999993</v>
      </c>
      <c r="E2186">
        <v>67620</v>
      </c>
      <c r="F2186">
        <v>73140</v>
      </c>
      <c r="G2186">
        <v>78545</v>
      </c>
      <c r="H2186">
        <v>83950</v>
      </c>
      <c r="I2186">
        <v>89355</v>
      </c>
    </row>
    <row r="2187" spans="1:9" x14ac:dyDescent="0.3">
      <c r="A2187" s="108" t="s">
        <v>1645</v>
      </c>
      <c r="B2187">
        <v>47379.999999999993</v>
      </c>
      <c r="C2187">
        <v>54164.999999999993</v>
      </c>
      <c r="D2187">
        <v>60949.999999999993</v>
      </c>
      <c r="E2187">
        <v>67620</v>
      </c>
      <c r="F2187">
        <v>73140</v>
      </c>
      <c r="G2187">
        <v>78545</v>
      </c>
      <c r="H2187">
        <v>83950</v>
      </c>
      <c r="I2187">
        <v>89355</v>
      </c>
    </row>
    <row r="2188" spans="1:9" x14ac:dyDescent="0.3">
      <c r="A2188" s="108" t="s">
        <v>1646</v>
      </c>
      <c r="B2188">
        <v>55084.999999999993</v>
      </c>
      <c r="C2188">
        <v>62904.999999999993</v>
      </c>
      <c r="D2188">
        <v>70725</v>
      </c>
      <c r="E2188">
        <v>78545</v>
      </c>
      <c r="F2188">
        <v>84870</v>
      </c>
      <c r="G2188">
        <v>91195</v>
      </c>
      <c r="H2188">
        <v>97404.999999999985</v>
      </c>
      <c r="I2188">
        <v>103729.99999999999</v>
      </c>
    </row>
    <row r="2189" spans="1:9" x14ac:dyDescent="0.3">
      <c r="A2189" s="108" t="s">
        <v>43</v>
      </c>
      <c r="B2189">
        <v>48184.999999999993</v>
      </c>
      <c r="C2189">
        <v>55084.999999999993</v>
      </c>
      <c r="D2189">
        <v>61984.999999999993</v>
      </c>
      <c r="E2189">
        <v>68770</v>
      </c>
      <c r="F2189">
        <v>74290</v>
      </c>
      <c r="G2189">
        <v>79810</v>
      </c>
      <c r="H2189">
        <v>85330</v>
      </c>
      <c r="I2189">
        <v>90850</v>
      </c>
    </row>
    <row r="2190" spans="1:9" x14ac:dyDescent="0.3">
      <c r="A2190" s="108" t="s">
        <v>1647</v>
      </c>
      <c r="B2190">
        <v>54854.999999999993</v>
      </c>
      <c r="C2190">
        <v>62674.999999999993</v>
      </c>
      <c r="D2190">
        <v>70495</v>
      </c>
      <c r="E2190">
        <v>78315</v>
      </c>
      <c r="F2190">
        <v>84640</v>
      </c>
      <c r="G2190">
        <v>90850</v>
      </c>
      <c r="H2190">
        <v>97174.999999999985</v>
      </c>
      <c r="I2190">
        <v>103384.99999999999</v>
      </c>
    </row>
    <row r="2191" spans="1:9" x14ac:dyDescent="0.3">
      <c r="A2191" s="108" t="s">
        <v>741</v>
      </c>
      <c r="B2191">
        <v>62329.999999999993</v>
      </c>
      <c r="C2191">
        <v>71185</v>
      </c>
      <c r="D2191">
        <v>80040</v>
      </c>
      <c r="E2191">
        <v>88895</v>
      </c>
      <c r="F2191">
        <v>96024.999999999985</v>
      </c>
      <c r="G2191">
        <v>103154.99999999999</v>
      </c>
      <c r="H2191">
        <v>110284.99999999999</v>
      </c>
      <c r="I2191">
        <v>117414.99999999999</v>
      </c>
    </row>
    <row r="2192" spans="1:9" x14ac:dyDescent="0.3">
      <c r="A2192" s="108" t="s">
        <v>1190</v>
      </c>
      <c r="B2192">
        <v>48299.999999999993</v>
      </c>
      <c r="C2192">
        <v>55199.999999999993</v>
      </c>
      <c r="D2192">
        <v>62099.999999999993</v>
      </c>
      <c r="E2192">
        <v>68885</v>
      </c>
      <c r="F2192">
        <v>74405</v>
      </c>
      <c r="G2192">
        <v>79925</v>
      </c>
      <c r="H2192">
        <v>85445</v>
      </c>
      <c r="I2192">
        <v>90965</v>
      </c>
    </row>
    <row r="2193" spans="1:9" x14ac:dyDescent="0.3">
      <c r="A2193" s="108" t="s">
        <v>55</v>
      </c>
      <c r="B2193">
        <v>47379.999999999993</v>
      </c>
      <c r="C2193">
        <v>54164.999999999993</v>
      </c>
      <c r="D2193">
        <v>60949.999999999993</v>
      </c>
      <c r="E2193">
        <v>67620</v>
      </c>
      <c r="F2193">
        <v>73140</v>
      </c>
      <c r="G2193">
        <v>78545</v>
      </c>
      <c r="H2193">
        <v>83950</v>
      </c>
      <c r="I2193">
        <v>89355</v>
      </c>
    </row>
    <row r="2194" spans="1:9" x14ac:dyDescent="0.3">
      <c r="A2194" s="108" t="s">
        <v>1648</v>
      </c>
      <c r="B2194">
        <v>64974.999999999993</v>
      </c>
      <c r="C2194">
        <v>74175</v>
      </c>
      <c r="D2194">
        <v>83490</v>
      </c>
      <c r="E2194">
        <v>92690</v>
      </c>
      <c r="F2194">
        <v>100164.99999999999</v>
      </c>
      <c r="G2194">
        <v>107524.99999999999</v>
      </c>
      <c r="H2194">
        <v>114999.99999999999</v>
      </c>
      <c r="I2194">
        <v>122359.99999999999</v>
      </c>
    </row>
    <row r="2195" spans="1:9" x14ac:dyDescent="0.3">
      <c r="A2195" s="108" t="s">
        <v>1649</v>
      </c>
      <c r="B2195">
        <v>51404.999999999993</v>
      </c>
      <c r="C2195">
        <v>58764.999999999993</v>
      </c>
      <c r="D2195">
        <v>66125</v>
      </c>
      <c r="E2195">
        <v>73370</v>
      </c>
      <c r="F2195">
        <v>79350</v>
      </c>
      <c r="G2195">
        <v>85215</v>
      </c>
      <c r="H2195">
        <v>91080</v>
      </c>
      <c r="I2195">
        <v>96944.999999999985</v>
      </c>
    </row>
    <row r="2196" spans="1:9" x14ac:dyDescent="0.3">
      <c r="A2196" s="108" t="s">
        <v>61</v>
      </c>
      <c r="B2196">
        <v>47379.999999999993</v>
      </c>
      <c r="C2196">
        <v>54164.999999999993</v>
      </c>
      <c r="D2196">
        <v>60949.999999999993</v>
      </c>
      <c r="E2196">
        <v>67620</v>
      </c>
      <c r="F2196">
        <v>73140</v>
      </c>
      <c r="G2196">
        <v>78545</v>
      </c>
      <c r="H2196">
        <v>83950</v>
      </c>
      <c r="I2196">
        <v>89355</v>
      </c>
    </row>
    <row r="2197" spans="1:9" x14ac:dyDescent="0.3">
      <c r="A2197" s="108" t="s">
        <v>1650</v>
      </c>
      <c r="B2197">
        <v>47379.999999999993</v>
      </c>
      <c r="C2197">
        <v>54164.999999999993</v>
      </c>
      <c r="D2197">
        <v>60949.999999999993</v>
      </c>
      <c r="E2197">
        <v>67620</v>
      </c>
      <c r="F2197">
        <v>73140</v>
      </c>
      <c r="G2197">
        <v>78545</v>
      </c>
      <c r="H2197">
        <v>83950</v>
      </c>
      <c r="I2197">
        <v>89355</v>
      </c>
    </row>
    <row r="2198" spans="1:9" x14ac:dyDescent="0.3">
      <c r="A2198" s="108" t="s">
        <v>1651</v>
      </c>
      <c r="B2198">
        <v>49449.999999999993</v>
      </c>
      <c r="C2198">
        <v>56579.999999999993</v>
      </c>
      <c r="D2198">
        <v>63594.999999999993</v>
      </c>
      <c r="E2198">
        <v>70610</v>
      </c>
      <c r="F2198">
        <v>76360</v>
      </c>
      <c r="G2198">
        <v>81995</v>
      </c>
      <c r="H2198">
        <v>87630</v>
      </c>
      <c r="I2198">
        <v>93265</v>
      </c>
    </row>
    <row r="2199" spans="1:9" x14ac:dyDescent="0.3">
      <c r="A2199" s="108" t="s">
        <v>1198</v>
      </c>
      <c r="B2199">
        <v>57154.999999999993</v>
      </c>
      <c r="C2199">
        <v>65319.999999999993</v>
      </c>
      <c r="D2199">
        <v>73485</v>
      </c>
      <c r="E2199">
        <v>81650</v>
      </c>
      <c r="F2199">
        <v>88205</v>
      </c>
      <c r="G2199">
        <v>94759.999999999985</v>
      </c>
      <c r="H2199">
        <v>101314.99999999999</v>
      </c>
      <c r="I2199">
        <v>107869.99999999999</v>
      </c>
    </row>
    <row r="2200" spans="1:9" x14ac:dyDescent="0.3">
      <c r="A2200" s="108" t="s">
        <v>1652</v>
      </c>
      <c r="B2200">
        <v>47379.999999999993</v>
      </c>
      <c r="C2200">
        <v>54164.999999999993</v>
      </c>
      <c r="D2200">
        <v>60949.999999999993</v>
      </c>
      <c r="E2200">
        <v>67620</v>
      </c>
      <c r="F2200">
        <v>73140</v>
      </c>
      <c r="G2200">
        <v>78545</v>
      </c>
      <c r="H2200">
        <v>83950</v>
      </c>
      <c r="I2200">
        <v>89355</v>
      </c>
    </row>
    <row r="2201" spans="1:9" x14ac:dyDescent="0.3">
      <c r="A2201" s="108" t="s">
        <v>1142</v>
      </c>
      <c r="B2201">
        <v>68655</v>
      </c>
      <c r="C2201">
        <v>78430</v>
      </c>
      <c r="D2201">
        <v>88205</v>
      </c>
      <c r="E2201">
        <v>97979.999999999985</v>
      </c>
      <c r="F2201">
        <v>105914.99999999999</v>
      </c>
      <c r="G2201">
        <v>113734.99999999999</v>
      </c>
      <c r="H2201">
        <v>121554.99999999999</v>
      </c>
      <c r="I2201">
        <v>129374.99999999999</v>
      </c>
    </row>
    <row r="2202" spans="1:9" x14ac:dyDescent="0.3">
      <c r="A2202" s="108" t="s">
        <v>83</v>
      </c>
      <c r="B2202">
        <v>64974.999999999993</v>
      </c>
      <c r="C2202">
        <v>74175</v>
      </c>
      <c r="D2202">
        <v>83490</v>
      </c>
      <c r="E2202">
        <v>92690</v>
      </c>
      <c r="F2202">
        <v>100164.99999999999</v>
      </c>
      <c r="G2202">
        <v>107524.99999999999</v>
      </c>
      <c r="H2202">
        <v>114999.99999999999</v>
      </c>
      <c r="I2202">
        <v>122359.99999999999</v>
      </c>
    </row>
    <row r="2203" spans="1:9" x14ac:dyDescent="0.3">
      <c r="A2203" s="108" t="s">
        <v>1653</v>
      </c>
      <c r="B2203">
        <v>64974.999999999993</v>
      </c>
      <c r="C2203">
        <v>74175</v>
      </c>
      <c r="D2203">
        <v>83490</v>
      </c>
      <c r="E2203">
        <v>92690</v>
      </c>
      <c r="F2203">
        <v>100164.99999999999</v>
      </c>
      <c r="G2203">
        <v>107524.99999999999</v>
      </c>
      <c r="H2203">
        <v>114999.99999999999</v>
      </c>
      <c r="I2203">
        <v>122359.99999999999</v>
      </c>
    </row>
    <row r="2204" spans="1:9" x14ac:dyDescent="0.3">
      <c r="A2204" s="108" t="s">
        <v>1654</v>
      </c>
      <c r="B2204">
        <v>60144.999999999993</v>
      </c>
      <c r="C2204">
        <v>68770</v>
      </c>
      <c r="D2204">
        <v>77395</v>
      </c>
      <c r="E2204">
        <v>85905</v>
      </c>
      <c r="F2204">
        <v>92805</v>
      </c>
      <c r="G2204">
        <v>99704.999999999985</v>
      </c>
      <c r="H2204">
        <v>106604.99999999999</v>
      </c>
      <c r="I2204">
        <v>113504.99999999999</v>
      </c>
    </row>
    <row r="2205" spans="1:9" x14ac:dyDescent="0.3">
      <c r="A2205" s="108" t="s">
        <v>1067</v>
      </c>
      <c r="B2205">
        <v>48874.999999999993</v>
      </c>
      <c r="C2205">
        <v>55889.999999999993</v>
      </c>
      <c r="D2205">
        <v>62904.999999999993</v>
      </c>
      <c r="E2205">
        <v>69805</v>
      </c>
      <c r="F2205">
        <v>75440</v>
      </c>
      <c r="G2205">
        <v>81075</v>
      </c>
      <c r="H2205">
        <v>86595</v>
      </c>
      <c r="I2205">
        <v>92230</v>
      </c>
    </row>
    <row r="2206" spans="1:9" x14ac:dyDescent="0.3">
      <c r="A2206" s="108" t="s">
        <v>94</v>
      </c>
      <c r="B2206">
        <v>47379.999999999993</v>
      </c>
      <c r="C2206">
        <v>54164.999999999993</v>
      </c>
      <c r="D2206">
        <v>60949.999999999993</v>
      </c>
      <c r="E2206">
        <v>67620</v>
      </c>
      <c r="F2206">
        <v>73140</v>
      </c>
      <c r="G2206">
        <v>78545</v>
      </c>
      <c r="H2206">
        <v>83950</v>
      </c>
      <c r="I2206">
        <v>89355</v>
      </c>
    </row>
    <row r="2207" spans="1:9" x14ac:dyDescent="0.3">
      <c r="A2207" s="108" t="s">
        <v>1655</v>
      </c>
      <c r="B2207">
        <v>47379.999999999993</v>
      </c>
      <c r="C2207">
        <v>54164.999999999993</v>
      </c>
      <c r="D2207">
        <v>60949.999999999993</v>
      </c>
      <c r="E2207">
        <v>67620</v>
      </c>
      <c r="F2207">
        <v>73140</v>
      </c>
      <c r="G2207">
        <v>78545</v>
      </c>
      <c r="H2207">
        <v>83950</v>
      </c>
      <c r="I2207">
        <v>89355</v>
      </c>
    </row>
    <row r="2208" spans="1:9" x14ac:dyDescent="0.3">
      <c r="A2208" s="108" t="s">
        <v>773</v>
      </c>
      <c r="B2208">
        <v>75900</v>
      </c>
      <c r="C2208">
        <v>86710</v>
      </c>
      <c r="D2208">
        <v>97519.999999999985</v>
      </c>
      <c r="E2208">
        <v>108329.99999999999</v>
      </c>
      <c r="F2208">
        <v>117069.99999999999</v>
      </c>
      <c r="G2208">
        <v>125694.99999999999</v>
      </c>
      <c r="H2208">
        <v>134435</v>
      </c>
      <c r="I2208">
        <v>143060</v>
      </c>
    </row>
    <row r="2209" spans="1:11" x14ac:dyDescent="0.3">
      <c r="A2209" s="108" t="s">
        <v>1656</v>
      </c>
      <c r="B2209">
        <v>65089.999999999993</v>
      </c>
      <c r="C2209">
        <v>74405</v>
      </c>
      <c r="D2209">
        <v>83720</v>
      </c>
      <c r="E2209">
        <v>92920</v>
      </c>
      <c r="F2209">
        <v>100394.99999999999</v>
      </c>
      <c r="G2209">
        <v>107869.99999999999</v>
      </c>
      <c r="H2209">
        <v>115229.99999999999</v>
      </c>
      <c r="I2209">
        <v>122704.99999999999</v>
      </c>
      <c r="K2209" s="106" t="s">
        <v>1858</v>
      </c>
    </row>
    <row r="2210" spans="1:11" x14ac:dyDescent="0.3">
      <c r="A2210" s="108" t="s">
        <v>1657</v>
      </c>
      <c r="B2210">
        <v>63134.999999999993</v>
      </c>
      <c r="C2210">
        <v>72220</v>
      </c>
      <c r="D2210">
        <v>81190</v>
      </c>
      <c r="E2210">
        <v>90160</v>
      </c>
      <c r="F2210">
        <v>97404.999999999985</v>
      </c>
      <c r="G2210">
        <v>104649.99999999999</v>
      </c>
      <c r="H2210">
        <v>111894.99999999999</v>
      </c>
      <c r="I2210">
        <v>119024.99999999999</v>
      </c>
    </row>
    <row r="2211" spans="1:11" x14ac:dyDescent="0.3">
      <c r="A2211" s="108" t="s">
        <v>1658</v>
      </c>
      <c r="B2211">
        <v>63134.999999999993</v>
      </c>
      <c r="C2211">
        <v>72220</v>
      </c>
      <c r="D2211">
        <v>81190</v>
      </c>
      <c r="E2211">
        <v>90160</v>
      </c>
      <c r="F2211">
        <v>97404.999999999985</v>
      </c>
      <c r="G2211">
        <v>104649.99999999999</v>
      </c>
      <c r="H2211">
        <v>111894.99999999999</v>
      </c>
      <c r="I2211">
        <v>119024.99999999999</v>
      </c>
    </row>
    <row r="2212" spans="1:11" x14ac:dyDescent="0.3">
      <c r="A2212" s="108" t="s">
        <v>1659</v>
      </c>
      <c r="B2212">
        <v>64399.999999999993</v>
      </c>
      <c r="C2212">
        <v>73600</v>
      </c>
      <c r="D2212">
        <v>82800</v>
      </c>
      <c r="E2212">
        <v>92000</v>
      </c>
      <c r="F2212">
        <v>99359.999999999985</v>
      </c>
      <c r="G2212">
        <v>106719.99999999999</v>
      </c>
      <c r="H2212">
        <v>114079.99999999999</v>
      </c>
      <c r="I2212">
        <v>121439.99999999999</v>
      </c>
    </row>
    <row r="2213" spans="1:11" x14ac:dyDescent="0.3">
      <c r="A2213" s="108" t="s">
        <v>1660</v>
      </c>
      <c r="B2213">
        <v>77625</v>
      </c>
      <c r="C2213">
        <v>88665</v>
      </c>
      <c r="D2213">
        <v>99704.999999999985</v>
      </c>
      <c r="E2213">
        <v>110744.99999999999</v>
      </c>
      <c r="F2213">
        <v>119714.99999999999</v>
      </c>
      <c r="G2213">
        <v>128569.99999999999</v>
      </c>
      <c r="H2213">
        <v>137425</v>
      </c>
      <c r="I2213">
        <v>146280</v>
      </c>
    </row>
    <row r="2214" spans="1:11" x14ac:dyDescent="0.3">
      <c r="A2214" s="108" t="s">
        <v>12</v>
      </c>
      <c r="B2214">
        <v>72220</v>
      </c>
      <c r="C2214">
        <v>82455</v>
      </c>
      <c r="D2214">
        <v>92805</v>
      </c>
      <c r="E2214">
        <v>103039.99999999999</v>
      </c>
      <c r="F2214">
        <v>111319.99999999999</v>
      </c>
      <c r="G2214">
        <v>119599.99999999999</v>
      </c>
      <c r="H2214">
        <v>127879.99999999999</v>
      </c>
      <c r="I2214">
        <v>136045</v>
      </c>
    </row>
    <row r="2215" spans="1:11" x14ac:dyDescent="0.3">
      <c r="A2215" s="108" t="s">
        <v>1661</v>
      </c>
      <c r="B2215">
        <v>63134.999999999993</v>
      </c>
      <c r="C2215">
        <v>72220</v>
      </c>
      <c r="D2215">
        <v>81190</v>
      </c>
      <c r="E2215">
        <v>90160</v>
      </c>
      <c r="F2215">
        <v>97404.999999999985</v>
      </c>
      <c r="G2215">
        <v>104649.99999999999</v>
      </c>
      <c r="H2215">
        <v>111894.99999999999</v>
      </c>
      <c r="I2215">
        <v>119024.99999999999</v>
      </c>
    </row>
    <row r="2216" spans="1:11" x14ac:dyDescent="0.3">
      <c r="A2216" s="108" t="s">
        <v>340</v>
      </c>
      <c r="B2216">
        <v>63134.999999999993</v>
      </c>
      <c r="C2216">
        <v>72220</v>
      </c>
      <c r="D2216">
        <v>81190</v>
      </c>
      <c r="E2216">
        <v>90160</v>
      </c>
      <c r="F2216">
        <v>97404.999999999985</v>
      </c>
      <c r="G2216">
        <v>104649.99999999999</v>
      </c>
      <c r="H2216">
        <v>111894.99999999999</v>
      </c>
      <c r="I2216">
        <v>119024.99999999999</v>
      </c>
    </row>
    <row r="2217" spans="1:11" x14ac:dyDescent="0.3">
      <c r="A2217" s="108" t="s">
        <v>393</v>
      </c>
      <c r="B2217">
        <v>63134.999999999993</v>
      </c>
      <c r="C2217">
        <v>72220</v>
      </c>
      <c r="D2217">
        <v>81190</v>
      </c>
      <c r="E2217">
        <v>90160</v>
      </c>
      <c r="F2217">
        <v>97404.999999999985</v>
      </c>
      <c r="G2217">
        <v>104649.99999999999</v>
      </c>
      <c r="H2217">
        <v>111894.99999999999</v>
      </c>
      <c r="I2217">
        <v>119024.99999999999</v>
      </c>
    </row>
    <row r="2218" spans="1:11" x14ac:dyDescent="0.3">
      <c r="A2218" s="108" t="s">
        <v>277</v>
      </c>
      <c r="B2218">
        <v>65204.999999999993</v>
      </c>
      <c r="C2218">
        <v>74520</v>
      </c>
      <c r="D2218">
        <v>83835</v>
      </c>
      <c r="E2218">
        <v>93150</v>
      </c>
      <c r="F2218">
        <v>100624.99999999999</v>
      </c>
      <c r="G2218">
        <v>108099.99999999999</v>
      </c>
      <c r="H2218">
        <v>115574.99999999999</v>
      </c>
      <c r="I2218">
        <v>123049.99999999999</v>
      </c>
    </row>
    <row r="2219" spans="1:11" x14ac:dyDescent="0.3">
      <c r="A2219" s="108" t="s">
        <v>1662</v>
      </c>
      <c r="B2219">
        <v>63134.999999999993</v>
      </c>
      <c r="C2219">
        <v>72220</v>
      </c>
      <c r="D2219">
        <v>81190</v>
      </c>
      <c r="E2219">
        <v>90160</v>
      </c>
      <c r="F2219">
        <v>97404.999999999985</v>
      </c>
      <c r="G2219">
        <v>104649.99999999999</v>
      </c>
      <c r="H2219">
        <v>111894.99999999999</v>
      </c>
      <c r="I2219">
        <v>119024.99999999999</v>
      </c>
    </row>
    <row r="2220" spans="1:11" x14ac:dyDescent="0.3">
      <c r="A2220" s="108" t="s">
        <v>19</v>
      </c>
      <c r="B2220">
        <v>63134.999999999993</v>
      </c>
      <c r="C2220">
        <v>72220</v>
      </c>
      <c r="D2220">
        <v>81190</v>
      </c>
      <c r="E2220">
        <v>90160</v>
      </c>
      <c r="F2220">
        <v>97404.999999999985</v>
      </c>
      <c r="G2220">
        <v>104649.99999999999</v>
      </c>
      <c r="H2220">
        <v>111894.99999999999</v>
      </c>
      <c r="I2220">
        <v>119024.99999999999</v>
      </c>
    </row>
    <row r="2221" spans="1:11" x14ac:dyDescent="0.3">
      <c r="A2221" s="108" t="s">
        <v>20</v>
      </c>
      <c r="B2221">
        <v>72105</v>
      </c>
      <c r="C2221">
        <v>82340</v>
      </c>
      <c r="D2221">
        <v>92690</v>
      </c>
      <c r="E2221">
        <v>102924.99999999999</v>
      </c>
      <c r="F2221">
        <v>111204.99999999999</v>
      </c>
      <c r="G2221">
        <v>119484.99999999999</v>
      </c>
      <c r="H2221">
        <v>127649.99999999999</v>
      </c>
      <c r="I2221">
        <v>135930</v>
      </c>
    </row>
    <row r="2222" spans="1:11" x14ac:dyDescent="0.3">
      <c r="A2222" s="108" t="s">
        <v>1663</v>
      </c>
      <c r="B2222">
        <v>66700</v>
      </c>
      <c r="C2222">
        <v>76245</v>
      </c>
      <c r="D2222">
        <v>85790</v>
      </c>
      <c r="E2222">
        <v>95219.999999999985</v>
      </c>
      <c r="F2222">
        <v>102924.99999999999</v>
      </c>
      <c r="G2222">
        <v>110514.99999999999</v>
      </c>
      <c r="H2222">
        <v>118104.99999999999</v>
      </c>
      <c r="I2222">
        <v>125694.99999999999</v>
      </c>
    </row>
    <row r="2223" spans="1:11" x14ac:dyDescent="0.3">
      <c r="A2223" s="108" t="s">
        <v>1664</v>
      </c>
      <c r="B2223">
        <v>63134.999999999993</v>
      </c>
      <c r="C2223">
        <v>72220</v>
      </c>
      <c r="D2223">
        <v>81190</v>
      </c>
      <c r="E2223">
        <v>90160</v>
      </c>
      <c r="F2223">
        <v>97404.999999999985</v>
      </c>
      <c r="G2223">
        <v>104649.99999999999</v>
      </c>
      <c r="H2223">
        <v>111894.99999999999</v>
      </c>
      <c r="I2223">
        <v>119024.99999999999</v>
      </c>
    </row>
    <row r="2224" spans="1:11" x14ac:dyDescent="0.3">
      <c r="A2224" s="108" t="s">
        <v>1085</v>
      </c>
      <c r="B2224">
        <v>63134.999999999993</v>
      </c>
      <c r="C2224">
        <v>72220</v>
      </c>
      <c r="D2224">
        <v>81190</v>
      </c>
      <c r="E2224">
        <v>90160</v>
      </c>
      <c r="F2224">
        <v>97404.999999999985</v>
      </c>
      <c r="G2224">
        <v>104649.99999999999</v>
      </c>
      <c r="H2224">
        <v>111894.99999999999</v>
      </c>
      <c r="I2224">
        <v>119024.99999999999</v>
      </c>
    </row>
    <row r="2225" spans="1:9" x14ac:dyDescent="0.3">
      <c r="A2225" s="108" t="s">
        <v>1665</v>
      </c>
      <c r="B2225">
        <v>64974.999999999993</v>
      </c>
      <c r="C2225">
        <v>74175</v>
      </c>
      <c r="D2225">
        <v>83490</v>
      </c>
      <c r="E2225">
        <v>92690</v>
      </c>
      <c r="F2225">
        <v>100164.99999999999</v>
      </c>
      <c r="G2225">
        <v>107524.99999999999</v>
      </c>
      <c r="H2225">
        <v>114999.99999999999</v>
      </c>
      <c r="I2225">
        <v>122359.99999999999</v>
      </c>
    </row>
    <row r="2226" spans="1:9" x14ac:dyDescent="0.3">
      <c r="A2226" s="108" t="s">
        <v>1666</v>
      </c>
      <c r="B2226">
        <v>63134.999999999993</v>
      </c>
      <c r="C2226">
        <v>72220</v>
      </c>
      <c r="D2226">
        <v>81190</v>
      </c>
      <c r="E2226">
        <v>90160</v>
      </c>
      <c r="F2226">
        <v>97404.999999999985</v>
      </c>
      <c r="G2226">
        <v>104649.99999999999</v>
      </c>
      <c r="H2226">
        <v>111894.99999999999</v>
      </c>
      <c r="I2226">
        <v>119024.99999999999</v>
      </c>
    </row>
    <row r="2227" spans="1:9" x14ac:dyDescent="0.3">
      <c r="A2227" s="108" t="s">
        <v>1667</v>
      </c>
      <c r="B2227">
        <v>65434.999999999993</v>
      </c>
      <c r="C2227">
        <v>74750</v>
      </c>
      <c r="D2227">
        <v>84065</v>
      </c>
      <c r="E2227">
        <v>93380</v>
      </c>
      <c r="F2227">
        <v>100854.99999999999</v>
      </c>
      <c r="G2227">
        <v>108329.99999999999</v>
      </c>
      <c r="H2227">
        <v>115804.99999999999</v>
      </c>
      <c r="I2227">
        <v>123279.99999999999</v>
      </c>
    </row>
    <row r="2228" spans="1:9" x14ac:dyDescent="0.3">
      <c r="A2228" s="108" t="s">
        <v>1558</v>
      </c>
      <c r="B2228">
        <v>63134.999999999993</v>
      </c>
      <c r="C2228">
        <v>72220</v>
      </c>
      <c r="D2228">
        <v>81190</v>
      </c>
      <c r="E2228">
        <v>90160</v>
      </c>
      <c r="F2228">
        <v>97404.999999999985</v>
      </c>
      <c r="G2228">
        <v>104649.99999999999</v>
      </c>
      <c r="H2228">
        <v>111894.99999999999</v>
      </c>
      <c r="I2228">
        <v>119024.99999999999</v>
      </c>
    </row>
    <row r="2229" spans="1:9" x14ac:dyDescent="0.3">
      <c r="A2229" s="108" t="s">
        <v>27</v>
      </c>
      <c r="B2229">
        <v>65434.999999999993</v>
      </c>
      <c r="C2229">
        <v>74750</v>
      </c>
      <c r="D2229">
        <v>84065</v>
      </c>
      <c r="E2229">
        <v>93380</v>
      </c>
      <c r="F2229">
        <v>100854.99999999999</v>
      </c>
      <c r="G2229">
        <v>108329.99999999999</v>
      </c>
      <c r="H2229">
        <v>115804.99999999999</v>
      </c>
      <c r="I2229">
        <v>123279.99999999999</v>
      </c>
    </row>
    <row r="2230" spans="1:9" x14ac:dyDescent="0.3">
      <c r="A2230" s="108" t="s">
        <v>1668</v>
      </c>
      <c r="B2230">
        <v>72450</v>
      </c>
      <c r="C2230">
        <v>82800</v>
      </c>
      <c r="D2230">
        <v>93150</v>
      </c>
      <c r="E2230">
        <v>103499.99999999999</v>
      </c>
      <c r="F2230">
        <v>111779.99999999999</v>
      </c>
      <c r="G2230">
        <v>120059.99999999999</v>
      </c>
      <c r="H2230">
        <v>128339.99999999999</v>
      </c>
      <c r="I2230">
        <v>136620</v>
      </c>
    </row>
    <row r="2231" spans="1:9" x14ac:dyDescent="0.3">
      <c r="A2231" s="108" t="s">
        <v>1669</v>
      </c>
      <c r="B2231">
        <v>63134.999999999993</v>
      </c>
      <c r="C2231">
        <v>72220</v>
      </c>
      <c r="D2231">
        <v>81190</v>
      </c>
      <c r="E2231">
        <v>90160</v>
      </c>
      <c r="F2231">
        <v>97404.999999999985</v>
      </c>
      <c r="G2231">
        <v>104649.99999999999</v>
      </c>
      <c r="H2231">
        <v>111894.99999999999</v>
      </c>
      <c r="I2231">
        <v>119024.99999999999</v>
      </c>
    </row>
    <row r="2232" spans="1:9" x14ac:dyDescent="0.3">
      <c r="A2232" s="108" t="s">
        <v>1670</v>
      </c>
      <c r="B2232">
        <v>73945</v>
      </c>
      <c r="C2232">
        <v>84525</v>
      </c>
      <c r="D2232">
        <v>95104.999999999985</v>
      </c>
      <c r="E2232">
        <v>105569.99999999999</v>
      </c>
      <c r="F2232">
        <v>114079.99999999999</v>
      </c>
      <c r="G2232">
        <v>122474.99999999999</v>
      </c>
      <c r="H2232">
        <v>130984.99999999999</v>
      </c>
      <c r="I2232">
        <v>139380</v>
      </c>
    </row>
    <row r="2233" spans="1:9" x14ac:dyDescent="0.3">
      <c r="A2233" s="108" t="s">
        <v>118</v>
      </c>
      <c r="B2233">
        <v>65550</v>
      </c>
      <c r="C2233">
        <v>74865</v>
      </c>
      <c r="D2233">
        <v>84180</v>
      </c>
      <c r="E2233">
        <v>93495</v>
      </c>
      <c r="F2233">
        <v>101084.99999999999</v>
      </c>
      <c r="G2233">
        <v>108559.99999999999</v>
      </c>
      <c r="H2233">
        <v>116034.99999999999</v>
      </c>
      <c r="I2233">
        <v>123509.99999999999</v>
      </c>
    </row>
    <row r="2234" spans="1:9" x14ac:dyDescent="0.3">
      <c r="A2234" s="108" t="s">
        <v>1671</v>
      </c>
      <c r="B2234">
        <v>63134.999999999993</v>
      </c>
      <c r="C2234">
        <v>72220</v>
      </c>
      <c r="D2234">
        <v>81190</v>
      </c>
      <c r="E2234">
        <v>90160</v>
      </c>
      <c r="F2234">
        <v>97404.999999999985</v>
      </c>
      <c r="G2234">
        <v>104649.99999999999</v>
      </c>
      <c r="H2234">
        <v>111894.99999999999</v>
      </c>
      <c r="I2234">
        <v>119024.99999999999</v>
      </c>
    </row>
    <row r="2235" spans="1:9" x14ac:dyDescent="0.3">
      <c r="A2235" s="108" t="s">
        <v>1672</v>
      </c>
      <c r="B2235">
        <v>63134.999999999993</v>
      </c>
      <c r="C2235">
        <v>72220</v>
      </c>
      <c r="D2235">
        <v>81190</v>
      </c>
      <c r="E2235">
        <v>90160</v>
      </c>
      <c r="F2235">
        <v>97404.999999999985</v>
      </c>
      <c r="G2235">
        <v>104649.99999999999</v>
      </c>
      <c r="H2235">
        <v>111894.99999999999</v>
      </c>
      <c r="I2235">
        <v>119024.99999999999</v>
      </c>
    </row>
    <row r="2236" spans="1:9" x14ac:dyDescent="0.3">
      <c r="A2236" s="108" t="s">
        <v>1673</v>
      </c>
      <c r="B2236">
        <v>65434.999999999993</v>
      </c>
      <c r="C2236">
        <v>74750</v>
      </c>
      <c r="D2236">
        <v>84065</v>
      </c>
      <c r="E2236">
        <v>93380</v>
      </c>
      <c r="F2236">
        <v>100854.99999999999</v>
      </c>
      <c r="G2236">
        <v>108329.99999999999</v>
      </c>
      <c r="H2236">
        <v>115804.99999999999</v>
      </c>
      <c r="I2236">
        <v>123279.99999999999</v>
      </c>
    </row>
    <row r="2237" spans="1:9" x14ac:dyDescent="0.3">
      <c r="A2237" s="108" t="s">
        <v>1674</v>
      </c>
      <c r="B2237">
        <v>65434.999999999993</v>
      </c>
      <c r="C2237">
        <v>74750</v>
      </c>
      <c r="D2237">
        <v>84065</v>
      </c>
      <c r="E2237">
        <v>93380</v>
      </c>
      <c r="F2237">
        <v>100854.99999999999</v>
      </c>
      <c r="G2237">
        <v>108329.99999999999</v>
      </c>
      <c r="H2237">
        <v>115804.99999999999</v>
      </c>
      <c r="I2237">
        <v>123279.99999999999</v>
      </c>
    </row>
    <row r="2238" spans="1:9" x14ac:dyDescent="0.3">
      <c r="A2238" s="108" t="s">
        <v>1675</v>
      </c>
      <c r="B2238">
        <v>68310</v>
      </c>
      <c r="C2238">
        <v>78085</v>
      </c>
      <c r="D2238">
        <v>87860</v>
      </c>
      <c r="E2238">
        <v>97519.999999999985</v>
      </c>
      <c r="F2238">
        <v>105339.99999999999</v>
      </c>
      <c r="G2238">
        <v>113159.99999999999</v>
      </c>
      <c r="H2238">
        <v>120979.99999999999</v>
      </c>
      <c r="I2238">
        <v>128799.99999999999</v>
      </c>
    </row>
    <row r="2239" spans="1:9" x14ac:dyDescent="0.3">
      <c r="A2239" s="108" t="s">
        <v>1676</v>
      </c>
      <c r="B2239">
        <v>64284.999999999993</v>
      </c>
      <c r="C2239">
        <v>73485</v>
      </c>
      <c r="D2239">
        <v>82685</v>
      </c>
      <c r="E2239">
        <v>91770</v>
      </c>
      <c r="F2239">
        <v>99129.999999999985</v>
      </c>
      <c r="G2239">
        <v>106489.99999999999</v>
      </c>
      <c r="H2239">
        <v>113849.99999999999</v>
      </c>
      <c r="I2239">
        <v>121209.99999999999</v>
      </c>
    </row>
    <row r="2240" spans="1:9" x14ac:dyDescent="0.3">
      <c r="A2240" s="108" t="s">
        <v>1562</v>
      </c>
      <c r="B2240">
        <v>80615</v>
      </c>
      <c r="C2240">
        <v>92115</v>
      </c>
      <c r="D2240">
        <v>103614.99999999999</v>
      </c>
      <c r="E2240">
        <v>115114.99999999999</v>
      </c>
      <c r="F2240">
        <v>124429.99999999999</v>
      </c>
      <c r="G2240">
        <v>133630</v>
      </c>
      <c r="H2240">
        <v>142830</v>
      </c>
      <c r="I2240">
        <v>152030</v>
      </c>
    </row>
    <row r="2241" spans="1:11" x14ac:dyDescent="0.3">
      <c r="A2241" s="108" t="s">
        <v>565</v>
      </c>
      <c r="B2241">
        <v>65780</v>
      </c>
      <c r="C2241">
        <v>75210</v>
      </c>
      <c r="D2241">
        <v>84640</v>
      </c>
      <c r="E2241">
        <v>93955</v>
      </c>
      <c r="F2241">
        <v>101544.99999999999</v>
      </c>
      <c r="G2241">
        <v>109019.99999999999</v>
      </c>
      <c r="H2241">
        <v>116609.99999999999</v>
      </c>
      <c r="I2241">
        <v>124084.99999999999</v>
      </c>
    </row>
    <row r="2242" spans="1:11" x14ac:dyDescent="0.3">
      <c r="A2242" s="108" t="s">
        <v>907</v>
      </c>
      <c r="B2242">
        <v>65434.999999999993</v>
      </c>
      <c r="C2242">
        <v>74750</v>
      </c>
      <c r="D2242">
        <v>84065</v>
      </c>
      <c r="E2242">
        <v>93380</v>
      </c>
      <c r="F2242">
        <v>100854.99999999999</v>
      </c>
      <c r="G2242">
        <v>108329.99999999999</v>
      </c>
      <c r="H2242">
        <v>115804.99999999999</v>
      </c>
      <c r="I2242">
        <v>123279.99999999999</v>
      </c>
    </row>
    <row r="2243" spans="1:11" x14ac:dyDescent="0.3">
      <c r="A2243" s="108" t="s">
        <v>42</v>
      </c>
      <c r="B2243">
        <v>63134.999999999993</v>
      </c>
      <c r="C2243">
        <v>72220</v>
      </c>
      <c r="D2243">
        <v>81190</v>
      </c>
      <c r="E2243">
        <v>90160</v>
      </c>
      <c r="F2243">
        <v>97404.999999999985</v>
      </c>
      <c r="G2243">
        <v>104649.99999999999</v>
      </c>
      <c r="H2243">
        <v>111894.99999999999</v>
      </c>
      <c r="I2243">
        <v>119024.99999999999</v>
      </c>
      <c r="K2243" s="101"/>
    </row>
    <row r="2244" spans="1:11" x14ac:dyDescent="0.3">
      <c r="A2244" s="108" t="s">
        <v>1677</v>
      </c>
      <c r="B2244">
        <v>63134.999999999993</v>
      </c>
      <c r="C2244">
        <v>72220</v>
      </c>
      <c r="D2244">
        <v>81190</v>
      </c>
      <c r="E2244">
        <v>90160</v>
      </c>
      <c r="F2244">
        <v>97404.999999999985</v>
      </c>
      <c r="G2244">
        <v>104649.99999999999</v>
      </c>
      <c r="H2244">
        <v>111894.99999999999</v>
      </c>
      <c r="I2244">
        <v>119024.99999999999</v>
      </c>
    </row>
    <row r="2245" spans="1:11" x14ac:dyDescent="0.3">
      <c r="A2245" s="108" t="s">
        <v>571</v>
      </c>
      <c r="B2245">
        <v>63134.999999999993</v>
      </c>
      <c r="C2245">
        <v>72220</v>
      </c>
      <c r="D2245">
        <v>81190</v>
      </c>
      <c r="E2245">
        <v>90160</v>
      </c>
      <c r="F2245">
        <v>97404.999999999985</v>
      </c>
      <c r="G2245">
        <v>104649.99999999999</v>
      </c>
      <c r="H2245">
        <v>111894.99999999999</v>
      </c>
      <c r="I2245">
        <v>119024.99999999999</v>
      </c>
    </row>
    <row r="2246" spans="1:11" x14ac:dyDescent="0.3">
      <c r="A2246" s="108" t="s">
        <v>1678</v>
      </c>
      <c r="B2246">
        <v>65434.999999999993</v>
      </c>
      <c r="C2246">
        <v>74750</v>
      </c>
      <c r="D2246">
        <v>84065</v>
      </c>
      <c r="E2246">
        <v>93380</v>
      </c>
      <c r="F2246">
        <v>100854.99999999999</v>
      </c>
      <c r="G2246">
        <v>108329.99999999999</v>
      </c>
      <c r="H2246">
        <v>115804.99999999999</v>
      </c>
      <c r="I2246">
        <v>123279.99999999999</v>
      </c>
    </row>
    <row r="2247" spans="1:11" x14ac:dyDescent="0.3">
      <c r="A2247" s="108" t="s">
        <v>53</v>
      </c>
      <c r="B2247">
        <v>72450</v>
      </c>
      <c r="C2247">
        <v>82800</v>
      </c>
      <c r="D2247">
        <v>93150</v>
      </c>
      <c r="E2247">
        <v>103499.99999999999</v>
      </c>
      <c r="F2247">
        <v>111779.99999999999</v>
      </c>
      <c r="G2247">
        <v>120059.99999999999</v>
      </c>
      <c r="H2247">
        <v>128339.99999999999</v>
      </c>
      <c r="I2247">
        <v>136620</v>
      </c>
    </row>
    <row r="2248" spans="1:11" x14ac:dyDescent="0.3">
      <c r="A2248" s="108" t="s">
        <v>54</v>
      </c>
      <c r="B2248">
        <v>65434.999999999993</v>
      </c>
      <c r="C2248">
        <v>74750</v>
      </c>
      <c r="D2248">
        <v>84065</v>
      </c>
      <c r="E2248">
        <v>93380</v>
      </c>
      <c r="F2248">
        <v>100854.99999999999</v>
      </c>
      <c r="G2248">
        <v>108329.99999999999</v>
      </c>
      <c r="H2248">
        <v>115804.99999999999</v>
      </c>
      <c r="I2248">
        <v>123279.99999999999</v>
      </c>
    </row>
    <row r="2249" spans="1:11" x14ac:dyDescent="0.3">
      <c r="A2249" s="108" t="s">
        <v>303</v>
      </c>
      <c r="B2249">
        <v>73025</v>
      </c>
      <c r="C2249">
        <v>83490</v>
      </c>
      <c r="D2249">
        <v>93955</v>
      </c>
      <c r="E2249">
        <v>104304.99999999999</v>
      </c>
      <c r="F2249">
        <v>112699.99999999999</v>
      </c>
      <c r="G2249">
        <v>121094.99999999999</v>
      </c>
      <c r="H2249">
        <v>129374.99999999999</v>
      </c>
      <c r="I2249">
        <v>137770</v>
      </c>
    </row>
    <row r="2250" spans="1:11" x14ac:dyDescent="0.3">
      <c r="A2250" s="108" t="s">
        <v>1679</v>
      </c>
      <c r="B2250">
        <v>63134.999999999993</v>
      </c>
      <c r="C2250">
        <v>72220</v>
      </c>
      <c r="D2250">
        <v>81190</v>
      </c>
      <c r="E2250">
        <v>90160</v>
      </c>
      <c r="F2250">
        <v>97404.999999999985</v>
      </c>
      <c r="G2250">
        <v>104649.99999999999</v>
      </c>
      <c r="H2250">
        <v>111894.99999999999</v>
      </c>
      <c r="I2250">
        <v>119024.99999999999</v>
      </c>
    </row>
    <row r="2251" spans="1:11" x14ac:dyDescent="0.3">
      <c r="A2251" s="108" t="s">
        <v>1680</v>
      </c>
      <c r="B2251">
        <v>73025</v>
      </c>
      <c r="C2251">
        <v>83490</v>
      </c>
      <c r="D2251">
        <v>93955</v>
      </c>
      <c r="E2251">
        <v>104304.99999999999</v>
      </c>
      <c r="F2251">
        <v>112699.99999999999</v>
      </c>
      <c r="G2251">
        <v>121094.99999999999</v>
      </c>
      <c r="H2251">
        <v>129374.99999999999</v>
      </c>
      <c r="I2251">
        <v>137770</v>
      </c>
    </row>
    <row r="2252" spans="1:11" x14ac:dyDescent="0.3">
      <c r="A2252" s="108" t="s">
        <v>1389</v>
      </c>
      <c r="B2252">
        <v>63134.999999999993</v>
      </c>
      <c r="C2252">
        <v>72220</v>
      </c>
      <c r="D2252">
        <v>81190</v>
      </c>
      <c r="E2252">
        <v>90160</v>
      </c>
      <c r="F2252">
        <v>97404.999999999985</v>
      </c>
      <c r="G2252">
        <v>104649.99999999999</v>
      </c>
      <c r="H2252">
        <v>111894.99999999999</v>
      </c>
      <c r="I2252">
        <v>119024.99999999999</v>
      </c>
    </row>
    <row r="2253" spans="1:11" x14ac:dyDescent="0.3">
      <c r="A2253" s="108" t="s">
        <v>62</v>
      </c>
      <c r="B2253">
        <v>67045</v>
      </c>
      <c r="C2253">
        <v>76590</v>
      </c>
      <c r="D2253">
        <v>86135</v>
      </c>
      <c r="E2253">
        <v>95679.999999999985</v>
      </c>
      <c r="F2253">
        <v>103384.99999999999</v>
      </c>
      <c r="G2253">
        <v>111089.99999999999</v>
      </c>
      <c r="H2253">
        <v>118679.99999999999</v>
      </c>
      <c r="I2253">
        <v>126384.99999999999</v>
      </c>
    </row>
    <row r="2254" spans="1:11" x14ac:dyDescent="0.3">
      <c r="A2254" s="108" t="s">
        <v>308</v>
      </c>
      <c r="B2254">
        <v>66010</v>
      </c>
      <c r="C2254">
        <v>75440</v>
      </c>
      <c r="D2254">
        <v>84870</v>
      </c>
      <c r="E2254">
        <v>94299.999999999985</v>
      </c>
      <c r="F2254">
        <v>101889.99999999999</v>
      </c>
      <c r="G2254">
        <v>109479.99999999999</v>
      </c>
      <c r="H2254">
        <v>116954.99999999999</v>
      </c>
      <c r="I2254">
        <v>124544.99999999999</v>
      </c>
    </row>
    <row r="2255" spans="1:11" x14ac:dyDescent="0.3">
      <c r="A2255" s="108" t="s">
        <v>1681</v>
      </c>
      <c r="B2255">
        <v>63134.999999999993</v>
      </c>
      <c r="C2255">
        <v>72220</v>
      </c>
      <c r="D2255">
        <v>81190</v>
      </c>
      <c r="E2255">
        <v>90160</v>
      </c>
      <c r="F2255">
        <v>97404.999999999985</v>
      </c>
      <c r="G2255">
        <v>104649.99999999999</v>
      </c>
      <c r="H2255">
        <v>111894.99999999999</v>
      </c>
      <c r="I2255">
        <v>119024.99999999999</v>
      </c>
    </row>
    <row r="2256" spans="1:11" x14ac:dyDescent="0.3">
      <c r="A2256" s="108" t="s">
        <v>1682</v>
      </c>
      <c r="B2256">
        <v>63134.999999999993</v>
      </c>
      <c r="C2256">
        <v>72220</v>
      </c>
      <c r="D2256">
        <v>81190</v>
      </c>
      <c r="E2256">
        <v>90160</v>
      </c>
      <c r="F2256">
        <v>97404.999999999985</v>
      </c>
      <c r="G2256">
        <v>104649.99999999999</v>
      </c>
      <c r="H2256">
        <v>111894.99999999999</v>
      </c>
      <c r="I2256">
        <v>119024.99999999999</v>
      </c>
    </row>
    <row r="2257" spans="1:9" x14ac:dyDescent="0.3">
      <c r="A2257" s="108" t="s">
        <v>1683</v>
      </c>
      <c r="B2257">
        <v>73025</v>
      </c>
      <c r="C2257">
        <v>83490</v>
      </c>
      <c r="D2257">
        <v>93955</v>
      </c>
      <c r="E2257">
        <v>104304.99999999999</v>
      </c>
      <c r="F2257">
        <v>112699.99999999999</v>
      </c>
      <c r="G2257">
        <v>121094.99999999999</v>
      </c>
      <c r="H2257">
        <v>129374.99999999999</v>
      </c>
      <c r="I2257">
        <v>137770</v>
      </c>
    </row>
    <row r="2258" spans="1:9" x14ac:dyDescent="0.3">
      <c r="A2258" s="108" t="s">
        <v>1684</v>
      </c>
      <c r="B2258">
        <v>67965</v>
      </c>
      <c r="C2258">
        <v>77625</v>
      </c>
      <c r="D2258">
        <v>87285</v>
      </c>
      <c r="E2258">
        <v>96944.999999999985</v>
      </c>
      <c r="F2258">
        <v>104764.99999999999</v>
      </c>
      <c r="G2258">
        <v>112469.99999999999</v>
      </c>
      <c r="H2258">
        <v>120289.99999999999</v>
      </c>
      <c r="I2258">
        <v>127994.99999999999</v>
      </c>
    </row>
    <row r="2259" spans="1:9" x14ac:dyDescent="0.3">
      <c r="A2259" s="108" t="s">
        <v>1827</v>
      </c>
      <c r="B2259">
        <v>63134.999999999993</v>
      </c>
      <c r="C2259">
        <v>72220</v>
      </c>
      <c r="D2259">
        <v>81190</v>
      </c>
      <c r="E2259">
        <v>90160</v>
      </c>
      <c r="F2259">
        <v>97404.999999999985</v>
      </c>
      <c r="G2259">
        <v>104649.99999999999</v>
      </c>
      <c r="H2259">
        <v>111894.99999999999</v>
      </c>
      <c r="I2259">
        <v>119024.99999999999</v>
      </c>
    </row>
    <row r="2260" spans="1:9" x14ac:dyDescent="0.3">
      <c r="A2260" s="108" t="s">
        <v>976</v>
      </c>
      <c r="B2260">
        <v>68770</v>
      </c>
      <c r="C2260">
        <v>78545</v>
      </c>
      <c r="D2260">
        <v>88320</v>
      </c>
      <c r="E2260">
        <v>98094.999999999985</v>
      </c>
      <c r="F2260">
        <v>106029.99999999999</v>
      </c>
      <c r="G2260">
        <v>113849.99999999999</v>
      </c>
      <c r="H2260">
        <v>121669.99999999999</v>
      </c>
      <c r="I2260">
        <v>129489.99999999999</v>
      </c>
    </row>
    <row r="2261" spans="1:9" x14ac:dyDescent="0.3">
      <c r="A2261" s="108" t="s">
        <v>1685</v>
      </c>
      <c r="B2261">
        <v>64629.999999999993</v>
      </c>
      <c r="C2261">
        <v>73830</v>
      </c>
      <c r="D2261">
        <v>83030</v>
      </c>
      <c r="E2261">
        <v>92230</v>
      </c>
      <c r="F2261">
        <v>99704.999999999985</v>
      </c>
      <c r="G2261">
        <v>107064.99999999999</v>
      </c>
      <c r="H2261">
        <v>114424.99999999999</v>
      </c>
      <c r="I2261">
        <v>121784.99999999999</v>
      </c>
    </row>
    <row r="2262" spans="1:9" x14ac:dyDescent="0.3">
      <c r="A2262" s="108" t="s">
        <v>616</v>
      </c>
      <c r="B2262">
        <v>63134.999999999993</v>
      </c>
      <c r="C2262">
        <v>72220</v>
      </c>
      <c r="D2262">
        <v>81190</v>
      </c>
      <c r="E2262">
        <v>90160</v>
      </c>
      <c r="F2262">
        <v>97404.999999999985</v>
      </c>
      <c r="G2262">
        <v>104649.99999999999</v>
      </c>
      <c r="H2262">
        <v>111894.99999999999</v>
      </c>
      <c r="I2262">
        <v>119024.99999999999</v>
      </c>
    </row>
    <row r="2263" spans="1:9" x14ac:dyDescent="0.3">
      <c r="A2263" s="108" t="s">
        <v>625</v>
      </c>
      <c r="B2263">
        <v>63134.999999999993</v>
      </c>
      <c r="C2263">
        <v>72220</v>
      </c>
      <c r="D2263">
        <v>81190</v>
      </c>
      <c r="E2263">
        <v>90160</v>
      </c>
      <c r="F2263">
        <v>97404.999999999985</v>
      </c>
      <c r="G2263">
        <v>104649.99999999999</v>
      </c>
      <c r="H2263">
        <v>111894.99999999999</v>
      </c>
      <c r="I2263">
        <v>119024.99999999999</v>
      </c>
    </row>
    <row r="2264" spans="1:9" x14ac:dyDescent="0.3">
      <c r="A2264" s="108" t="s">
        <v>1686</v>
      </c>
      <c r="B2264">
        <v>64859.999999999993</v>
      </c>
      <c r="C2264">
        <v>74060</v>
      </c>
      <c r="D2264">
        <v>83375</v>
      </c>
      <c r="E2264">
        <v>92575</v>
      </c>
      <c r="F2264">
        <v>100049.99999999999</v>
      </c>
      <c r="G2264">
        <v>107409.99999999999</v>
      </c>
      <c r="H2264">
        <v>114884.99999999999</v>
      </c>
      <c r="I2264">
        <v>122244.99999999999</v>
      </c>
    </row>
    <row r="2265" spans="1:9" x14ac:dyDescent="0.3">
      <c r="A2265" s="108" t="s">
        <v>1687</v>
      </c>
      <c r="B2265">
        <v>63134.999999999993</v>
      </c>
      <c r="C2265">
        <v>72220</v>
      </c>
      <c r="D2265">
        <v>81190</v>
      </c>
      <c r="E2265">
        <v>90160</v>
      </c>
      <c r="F2265">
        <v>97404.999999999985</v>
      </c>
      <c r="G2265">
        <v>104649.99999999999</v>
      </c>
      <c r="H2265">
        <v>111894.99999999999</v>
      </c>
      <c r="I2265">
        <v>119024.99999999999</v>
      </c>
    </row>
    <row r="2266" spans="1:9" x14ac:dyDescent="0.3">
      <c r="A2266" s="108" t="s">
        <v>1688</v>
      </c>
      <c r="B2266">
        <v>71990</v>
      </c>
      <c r="C2266">
        <v>82340</v>
      </c>
      <c r="D2266">
        <v>92575</v>
      </c>
      <c r="E2266">
        <v>102809.99999999999</v>
      </c>
      <c r="F2266">
        <v>111089.99999999999</v>
      </c>
      <c r="G2266">
        <v>119369.99999999999</v>
      </c>
      <c r="H2266">
        <v>127534.99999999999</v>
      </c>
      <c r="I2266">
        <v>135815</v>
      </c>
    </row>
    <row r="2267" spans="1:9" x14ac:dyDescent="0.3">
      <c r="A2267" s="108" t="s">
        <v>1689</v>
      </c>
      <c r="B2267">
        <v>65434.999999999993</v>
      </c>
      <c r="C2267">
        <v>74750</v>
      </c>
      <c r="D2267">
        <v>84065</v>
      </c>
      <c r="E2267">
        <v>93380</v>
      </c>
      <c r="F2267">
        <v>100854.99999999999</v>
      </c>
      <c r="G2267">
        <v>108329.99999999999</v>
      </c>
      <c r="H2267">
        <v>115804.99999999999</v>
      </c>
      <c r="I2267">
        <v>123279.99999999999</v>
      </c>
    </row>
    <row r="2268" spans="1:9" x14ac:dyDescent="0.3">
      <c r="A2268" s="108" t="s">
        <v>324</v>
      </c>
      <c r="B2268">
        <v>63134.999999999993</v>
      </c>
      <c r="C2268">
        <v>72220</v>
      </c>
      <c r="D2268">
        <v>81190</v>
      </c>
      <c r="E2268">
        <v>90160</v>
      </c>
      <c r="F2268">
        <v>97404.999999999985</v>
      </c>
      <c r="G2268">
        <v>104649.99999999999</v>
      </c>
      <c r="H2268">
        <v>111894.99999999999</v>
      </c>
      <c r="I2268">
        <v>119024.99999999999</v>
      </c>
    </row>
    <row r="2269" spans="1:9" x14ac:dyDescent="0.3">
      <c r="A2269" s="108" t="s">
        <v>1690</v>
      </c>
      <c r="B2269">
        <v>63134.999999999993</v>
      </c>
      <c r="C2269">
        <v>72220</v>
      </c>
      <c r="D2269">
        <v>81190</v>
      </c>
      <c r="E2269">
        <v>90160</v>
      </c>
      <c r="F2269">
        <v>97404.999999999985</v>
      </c>
      <c r="G2269">
        <v>104649.99999999999</v>
      </c>
      <c r="H2269">
        <v>111894.99999999999</v>
      </c>
      <c r="I2269">
        <v>119024.99999999999</v>
      </c>
    </row>
    <row r="2270" spans="1:9" x14ac:dyDescent="0.3">
      <c r="A2270" s="108" t="s">
        <v>1216</v>
      </c>
      <c r="B2270">
        <v>73025</v>
      </c>
      <c r="C2270">
        <v>83490</v>
      </c>
      <c r="D2270">
        <v>93955</v>
      </c>
      <c r="E2270">
        <v>104304.99999999999</v>
      </c>
      <c r="F2270">
        <v>112699.99999999999</v>
      </c>
      <c r="G2270">
        <v>121094.99999999999</v>
      </c>
      <c r="H2270">
        <v>129374.99999999999</v>
      </c>
      <c r="I2270">
        <v>137770</v>
      </c>
    </row>
    <row r="2271" spans="1:9" x14ac:dyDescent="0.3">
      <c r="A2271" s="108" t="s">
        <v>94</v>
      </c>
      <c r="B2271">
        <v>66010</v>
      </c>
      <c r="C2271">
        <v>75440</v>
      </c>
      <c r="D2271">
        <v>84870</v>
      </c>
      <c r="E2271">
        <v>94299.999999999985</v>
      </c>
      <c r="F2271">
        <v>101889.99999999999</v>
      </c>
      <c r="G2271">
        <v>109479.99999999999</v>
      </c>
      <c r="H2271">
        <v>116954.99999999999</v>
      </c>
      <c r="I2271">
        <v>124544.99999999999</v>
      </c>
    </row>
    <row r="2272" spans="1:9" x14ac:dyDescent="0.3">
      <c r="A2272" s="108" t="s">
        <v>384</v>
      </c>
      <c r="B2272">
        <v>63134.999999999993</v>
      </c>
      <c r="C2272">
        <v>72220</v>
      </c>
      <c r="D2272">
        <v>81190</v>
      </c>
      <c r="E2272">
        <v>90160</v>
      </c>
      <c r="F2272">
        <v>97404.999999999985</v>
      </c>
      <c r="G2272">
        <v>104649.99999999999</v>
      </c>
      <c r="H2272">
        <v>111894.99999999999</v>
      </c>
      <c r="I2272">
        <v>119024.99999999999</v>
      </c>
    </row>
    <row r="2273" spans="1:11" x14ac:dyDescent="0.3">
      <c r="A2273" s="108" t="s">
        <v>1691</v>
      </c>
      <c r="B2273">
        <v>64859.999999999993</v>
      </c>
      <c r="C2273">
        <v>74060</v>
      </c>
      <c r="D2273">
        <v>83375</v>
      </c>
      <c r="E2273">
        <v>92575</v>
      </c>
      <c r="F2273">
        <v>100049.99999999999</v>
      </c>
      <c r="G2273">
        <v>107409.99999999999</v>
      </c>
      <c r="H2273">
        <v>114884.99999999999</v>
      </c>
      <c r="I2273">
        <v>122244.99999999999</v>
      </c>
    </row>
    <row r="2274" spans="1:11" x14ac:dyDescent="0.3">
      <c r="A2274" s="108" t="s">
        <v>1692</v>
      </c>
      <c r="B2274">
        <v>63134.999999999993</v>
      </c>
      <c r="C2274">
        <v>72220</v>
      </c>
      <c r="D2274">
        <v>81190</v>
      </c>
      <c r="E2274">
        <v>90160</v>
      </c>
      <c r="F2274">
        <v>97404.999999999985</v>
      </c>
      <c r="G2274">
        <v>104649.99999999999</v>
      </c>
      <c r="H2274">
        <v>111894.99999999999</v>
      </c>
      <c r="I2274">
        <v>119024.99999999999</v>
      </c>
    </row>
    <row r="2275" spans="1:11" x14ac:dyDescent="0.3">
      <c r="A2275" s="108" t="s">
        <v>262</v>
      </c>
      <c r="B2275">
        <v>65780</v>
      </c>
      <c r="C2275">
        <v>75095</v>
      </c>
      <c r="D2275">
        <v>84525</v>
      </c>
      <c r="E2275">
        <v>93840</v>
      </c>
      <c r="F2275">
        <v>101429.99999999999</v>
      </c>
      <c r="G2275">
        <v>108904.99999999999</v>
      </c>
      <c r="H2275">
        <v>116379.99999999999</v>
      </c>
      <c r="I2275">
        <v>123969.99999999999</v>
      </c>
      <c r="K2275" s="106" t="s">
        <v>1859</v>
      </c>
    </row>
    <row r="2276" spans="1:11" x14ac:dyDescent="0.3">
      <c r="A2276" s="108" t="s">
        <v>710</v>
      </c>
      <c r="B2276">
        <v>50829.999999999993</v>
      </c>
      <c r="C2276">
        <v>58074.999999999993</v>
      </c>
      <c r="D2276">
        <v>65319.999999999993</v>
      </c>
      <c r="E2276">
        <v>72565</v>
      </c>
      <c r="F2276">
        <v>78430</v>
      </c>
      <c r="G2276">
        <v>84180</v>
      </c>
      <c r="H2276">
        <v>90045</v>
      </c>
      <c r="I2276">
        <v>95794.999999999985</v>
      </c>
    </row>
    <row r="2277" spans="1:11" x14ac:dyDescent="0.3">
      <c r="A2277" s="108" t="s">
        <v>107</v>
      </c>
      <c r="B2277">
        <v>50829.999999999993</v>
      </c>
      <c r="C2277">
        <v>58074.999999999993</v>
      </c>
      <c r="D2277">
        <v>65319.999999999993</v>
      </c>
      <c r="E2277">
        <v>72565</v>
      </c>
      <c r="F2277">
        <v>78430</v>
      </c>
      <c r="G2277">
        <v>84180</v>
      </c>
      <c r="H2277">
        <v>90045</v>
      </c>
      <c r="I2277">
        <v>95794.999999999985</v>
      </c>
    </row>
    <row r="2278" spans="1:11" x14ac:dyDescent="0.3">
      <c r="A2278" s="108" t="s">
        <v>1000</v>
      </c>
      <c r="B2278">
        <v>50829.999999999993</v>
      </c>
      <c r="C2278">
        <v>58074.999999999993</v>
      </c>
      <c r="D2278">
        <v>65319.999999999993</v>
      </c>
      <c r="E2278">
        <v>72565</v>
      </c>
      <c r="F2278">
        <v>78430</v>
      </c>
      <c r="G2278">
        <v>84180</v>
      </c>
      <c r="H2278">
        <v>90045</v>
      </c>
      <c r="I2278">
        <v>95794.999999999985</v>
      </c>
    </row>
    <row r="2279" spans="1:11" x14ac:dyDescent="0.3">
      <c r="A2279" s="108" t="s">
        <v>1001</v>
      </c>
      <c r="B2279">
        <v>65780</v>
      </c>
      <c r="C2279">
        <v>75095</v>
      </c>
      <c r="D2279">
        <v>84525</v>
      </c>
      <c r="E2279">
        <v>93840</v>
      </c>
      <c r="F2279">
        <v>101429.99999999999</v>
      </c>
      <c r="G2279">
        <v>108904.99999999999</v>
      </c>
      <c r="H2279">
        <v>116379.99999999999</v>
      </c>
      <c r="I2279">
        <v>123969.99999999999</v>
      </c>
    </row>
    <row r="2280" spans="1:11" x14ac:dyDescent="0.3">
      <c r="A2280" s="108" t="s">
        <v>1002</v>
      </c>
      <c r="B2280">
        <v>52669.999999999993</v>
      </c>
      <c r="C2280">
        <v>60144.999999999993</v>
      </c>
      <c r="D2280">
        <v>67620</v>
      </c>
      <c r="E2280">
        <v>75095</v>
      </c>
      <c r="F2280">
        <v>81190</v>
      </c>
      <c r="G2280">
        <v>87170</v>
      </c>
      <c r="H2280">
        <v>93150</v>
      </c>
      <c r="I2280">
        <v>99129.999999999985</v>
      </c>
    </row>
    <row r="2281" spans="1:11" x14ac:dyDescent="0.3">
      <c r="A2281" s="108" t="s">
        <v>277</v>
      </c>
      <c r="B2281">
        <v>50829.999999999993</v>
      </c>
      <c r="C2281">
        <v>58074.999999999993</v>
      </c>
      <c r="D2281">
        <v>65319.999999999993</v>
      </c>
      <c r="E2281">
        <v>72565</v>
      </c>
      <c r="F2281">
        <v>78430</v>
      </c>
      <c r="G2281">
        <v>84180</v>
      </c>
      <c r="H2281">
        <v>90045</v>
      </c>
      <c r="I2281">
        <v>95794.999999999985</v>
      </c>
    </row>
    <row r="2282" spans="1:11" x14ac:dyDescent="0.3">
      <c r="A2282" s="108" t="s">
        <v>1003</v>
      </c>
      <c r="B2282">
        <v>76015</v>
      </c>
      <c r="C2282">
        <v>86825</v>
      </c>
      <c r="D2282">
        <v>97634.999999999985</v>
      </c>
      <c r="E2282">
        <v>108444.99999999999</v>
      </c>
      <c r="F2282">
        <v>117184.99999999999</v>
      </c>
      <c r="G2282">
        <v>125809.99999999999</v>
      </c>
      <c r="H2282">
        <v>134550</v>
      </c>
      <c r="I2282">
        <v>143175</v>
      </c>
    </row>
    <row r="2283" spans="1:11" x14ac:dyDescent="0.3">
      <c r="A2283" s="108" t="s">
        <v>15</v>
      </c>
      <c r="B2283">
        <v>50829.999999999993</v>
      </c>
      <c r="C2283">
        <v>58074.999999999993</v>
      </c>
      <c r="D2283">
        <v>65319.999999999993</v>
      </c>
      <c r="E2283">
        <v>72565</v>
      </c>
      <c r="F2283">
        <v>78430</v>
      </c>
      <c r="G2283">
        <v>84180</v>
      </c>
      <c r="H2283">
        <v>90045</v>
      </c>
      <c r="I2283">
        <v>95794.999999999985</v>
      </c>
    </row>
    <row r="2284" spans="1:11" x14ac:dyDescent="0.3">
      <c r="A2284" s="108" t="s">
        <v>279</v>
      </c>
      <c r="B2284">
        <v>54279.999999999993</v>
      </c>
      <c r="C2284">
        <v>62099.999999999993</v>
      </c>
      <c r="D2284">
        <v>69805</v>
      </c>
      <c r="E2284">
        <v>77510</v>
      </c>
      <c r="F2284">
        <v>83720</v>
      </c>
      <c r="G2284">
        <v>89930</v>
      </c>
      <c r="H2284">
        <v>96139.999999999985</v>
      </c>
      <c r="I2284">
        <v>102349.99999999999</v>
      </c>
    </row>
    <row r="2285" spans="1:11" x14ac:dyDescent="0.3">
      <c r="A2285" s="108" t="s">
        <v>1004</v>
      </c>
      <c r="B2285">
        <v>76015</v>
      </c>
      <c r="C2285">
        <v>86825</v>
      </c>
      <c r="D2285">
        <v>97634.999999999985</v>
      </c>
      <c r="E2285">
        <v>108444.99999999999</v>
      </c>
      <c r="F2285">
        <v>117184.99999999999</v>
      </c>
      <c r="G2285">
        <v>125809.99999999999</v>
      </c>
      <c r="H2285">
        <v>134550</v>
      </c>
      <c r="I2285">
        <v>143175</v>
      </c>
    </row>
    <row r="2286" spans="1:11" x14ac:dyDescent="0.3">
      <c r="A2286" s="108" t="s">
        <v>1005</v>
      </c>
      <c r="B2286">
        <v>52094.999999999993</v>
      </c>
      <c r="C2286">
        <v>59569.999999999993</v>
      </c>
      <c r="D2286">
        <v>67045</v>
      </c>
      <c r="E2286">
        <v>74405</v>
      </c>
      <c r="F2286">
        <v>80385</v>
      </c>
      <c r="G2286">
        <v>86365</v>
      </c>
      <c r="H2286">
        <v>92345</v>
      </c>
      <c r="I2286">
        <v>98324.999999999985</v>
      </c>
    </row>
    <row r="2287" spans="1:11" x14ac:dyDescent="0.3">
      <c r="A2287" s="108" t="s">
        <v>1006</v>
      </c>
      <c r="B2287">
        <v>50829.999999999993</v>
      </c>
      <c r="C2287">
        <v>58074.999999999993</v>
      </c>
      <c r="D2287">
        <v>65319.999999999993</v>
      </c>
      <c r="E2287">
        <v>72565</v>
      </c>
      <c r="F2287">
        <v>78430</v>
      </c>
      <c r="G2287">
        <v>84180</v>
      </c>
      <c r="H2287">
        <v>90045</v>
      </c>
      <c r="I2287">
        <v>95794.999999999985</v>
      </c>
    </row>
    <row r="2288" spans="1:11" x14ac:dyDescent="0.3">
      <c r="A2288" s="108" t="s">
        <v>20</v>
      </c>
      <c r="B2288">
        <v>50829.999999999993</v>
      </c>
      <c r="C2288">
        <v>58074.999999999993</v>
      </c>
      <c r="D2288">
        <v>65319.999999999993</v>
      </c>
      <c r="E2288">
        <v>72565</v>
      </c>
      <c r="F2288">
        <v>78430</v>
      </c>
      <c r="G2288">
        <v>84180</v>
      </c>
      <c r="H2288">
        <v>90045</v>
      </c>
      <c r="I2288">
        <v>95794.999999999985</v>
      </c>
    </row>
    <row r="2289" spans="1:9" x14ac:dyDescent="0.3">
      <c r="A2289" s="108" t="s">
        <v>1007</v>
      </c>
      <c r="B2289">
        <v>50829.999999999993</v>
      </c>
      <c r="C2289">
        <v>58074.999999999993</v>
      </c>
      <c r="D2289">
        <v>65319.999999999993</v>
      </c>
      <c r="E2289">
        <v>72565</v>
      </c>
      <c r="F2289">
        <v>78430</v>
      </c>
      <c r="G2289">
        <v>84180</v>
      </c>
      <c r="H2289">
        <v>90045</v>
      </c>
      <c r="I2289">
        <v>95794.999999999985</v>
      </c>
    </row>
    <row r="2290" spans="1:9" x14ac:dyDescent="0.3">
      <c r="A2290" s="108" t="s">
        <v>1008</v>
      </c>
      <c r="B2290">
        <v>55314.999999999993</v>
      </c>
      <c r="C2290">
        <v>63249.999999999993</v>
      </c>
      <c r="D2290">
        <v>71185</v>
      </c>
      <c r="E2290">
        <v>79005</v>
      </c>
      <c r="F2290">
        <v>85330</v>
      </c>
      <c r="G2290">
        <v>91655</v>
      </c>
      <c r="H2290">
        <v>97979.999999999985</v>
      </c>
      <c r="I2290">
        <v>104304.99999999999</v>
      </c>
    </row>
    <row r="2291" spans="1:9" x14ac:dyDescent="0.3">
      <c r="A2291" s="108" t="s">
        <v>513</v>
      </c>
      <c r="B2291">
        <v>50829.999999999993</v>
      </c>
      <c r="C2291">
        <v>58074.999999999993</v>
      </c>
      <c r="D2291">
        <v>65319.999999999993</v>
      </c>
      <c r="E2291">
        <v>72565</v>
      </c>
      <c r="F2291">
        <v>78430</v>
      </c>
      <c r="G2291">
        <v>84180</v>
      </c>
      <c r="H2291">
        <v>90045</v>
      </c>
      <c r="I2291">
        <v>95794.999999999985</v>
      </c>
    </row>
    <row r="2292" spans="1:9" x14ac:dyDescent="0.3">
      <c r="A2292" s="108" t="s">
        <v>25</v>
      </c>
      <c r="B2292">
        <v>50829.999999999993</v>
      </c>
      <c r="C2292">
        <v>58074.999999999993</v>
      </c>
      <c r="D2292">
        <v>65319.999999999993</v>
      </c>
      <c r="E2292">
        <v>72565</v>
      </c>
      <c r="F2292">
        <v>78430</v>
      </c>
      <c r="G2292">
        <v>84180</v>
      </c>
      <c r="H2292">
        <v>90045</v>
      </c>
      <c r="I2292">
        <v>95794.999999999985</v>
      </c>
    </row>
    <row r="2293" spans="1:9" x14ac:dyDescent="0.3">
      <c r="A2293" s="108" t="s">
        <v>892</v>
      </c>
      <c r="B2293">
        <v>76015</v>
      </c>
      <c r="C2293">
        <v>86825</v>
      </c>
      <c r="D2293">
        <v>97634.999999999985</v>
      </c>
      <c r="E2293">
        <v>108444.99999999999</v>
      </c>
      <c r="F2293">
        <v>117184.99999999999</v>
      </c>
      <c r="G2293">
        <v>125809.99999999999</v>
      </c>
      <c r="H2293">
        <v>134550</v>
      </c>
      <c r="I2293">
        <v>143175</v>
      </c>
    </row>
    <row r="2294" spans="1:9" x14ac:dyDescent="0.3">
      <c r="A2294" s="108" t="s">
        <v>111</v>
      </c>
      <c r="B2294">
        <v>50829.999999999993</v>
      </c>
      <c r="C2294">
        <v>58074.999999999993</v>
      </c>
      <c r="D2294">
        <v>65319.999999999993</v>
      </c>
      <c r="E2294">
        <v>72565</v>
      </c>
      <c r="F2294">
        <v>78430</v>
      </c>
      <c r="G2294">
        <v>84180</v>
      </c>
      <c r="H2294">
        <v>90045</v>
      </c>
      <c r="I2294">
        <v>95794.999999999985</v>
      </c>
    </row>
    <row r="2295" spans="1:9" x14ac:dyDescent="0.3">
      <c r="A2295" s="108" t="s">
        <v>334</v>
      </c>
      <c r="B2295">
        <v>50829.999999999993</v>
      </c>
      <c r="C2295">
        <v>58074.999999999993</v>
      </c>
      <c r="D2295">
        <v>65319.999999999993</v>
      </c>
      <c r="E2295">
        <v>72565</v>
      </c>
      <c r="F2295">
        <v>78430</v>
      </c>
      <c r="G2295">
        <v>84180</v>
      </c>
      <c r="H2295">
        <v>90045</v>
      </c>
      <c r="I2295">
        <v>95794.999999999985</v>
      </c>
    </row>
    <row r="2296" spans="1:9" x14ac:dyDescent="0.3">
      <c r="A2296" s="108" t="s">
        <v>1009</v>
      </c>
      <c r="B2296">
        <v>76015</v>
      </c>
      <c r="C2296">
        <v>86825</v>
      </c>
      <c r="D2296">
        <v>97634.999999999985</v>
      </c>
      <c r="E2296">
        <v>108444.99999999999</v>
      </c>
      <c r="F2296">
        <v>117184.99999999999</v>
      </c>
      <c r="G2296">
        <v>125809.99999999999</v>
      </c>
      <c r="H2296">
        <v>134550</v>
      </c>
      <c r="I2296">
        <v>143175</v>
      </c>
    </row>
    <row r="2297" spans="1:9" x14ac:dyDescent="0.3">
      <c r="A2297" s="108" t="s">
        <v>1010</v>
      </c>
      <c r="B2297">
        <v>50829.999999999993</v>
      </c>
      <c r="C2297">
        <v>58074.999999999993</v>
      </c>
      <c r="D2297">
        <v>65319.999999999993</v>
      </c>
      <c r="E2297">
        <v>72565</v>
      </c>
      <c r="F2297">
        <v>78430</v>
      </c>
      <c r="G2297">
        <v>84180</v>
      </c>
      <c r="H2297">
        <v>90045</v>
      </c>
      <c r="I2297">
        <v>95794.999999999985</v>
      </c>
    </row>
    <row r="2298" spans="1:9" x14ac:dyDescent="0.3">
      <c r="A2298" s="108" t="s">
        <v>30</v>
      </c>
      <c r="B2298">
        <v>61869.999999999993</v>
      </c>
      <c r="C2298">
        <v>70725</v>
      </c>
      <c r="D2298">
        <v>79580</v>
      </c>
      <c r="E2298">
        <v>88320</v>
      </c>
      <c r="F2298">
        <v>95449.999999999985</v>
      </c>
      <c r="G2298">
        <v>102464.99999999999</v>
      </c>
      <c r="H2298">
        <v>109594.99999999999</v>
      </c>
      <c r="I2298">
        <v>116609.99999999999</v>
      </c>
    </row>
    <row r="2299" spans="1:9" x14ac:dyDescent="0.3">
      <c r="A2299" s="108" t="s">
        <v>1011</v>
      </c>
      <c r="B2299">
        <v>50829.999999999993</v>
      </c>
      <c r="C2299">
        <v>58074.999999999993</v>
      </c>
      <c r="D2299">
        <v>65319.999999999993</v>
      </c>
      <c r="E2299">
        <v>72565</v>
      </c>
      <c r="F2299">
        <v>78430</v>
      </c>
      <c r="G2299">
        <v>84180</v>
      </c>
      <c r="H2299">
        <v>90045</v>
      </c>
      <c r="I2299">
        <v>95794.999999999985</v>
      </c>
    </row>
    <row r="2300" spans="1:9" x14ac:dyDescent="0.3">
      <c r="A2300" s="108" t="s">
        <v>32</v>
      </c>
      <c r="B2300">
        <v>53589.999999999993</v>
      </c>
      <c r="C2300">
        <v>61179.999999999993</v>
      </c>
      <c r="D2300">
        <v>68885</v>
      </c>
      <c r="E2300">
        <v>76475</v>
      </c>
      <c r="F2300">
        <v>82685</v>
      </c>
      <c r="G2300">
        <v>88780</v>
      </c>
      <c r="H2300">
        <v>94874.999999999985</v>
      </c>
      <c r="I2300">
        <v>100969.99999999999</v>
      </c>
    </row>
    <row r="2301" spans="1:9" x14ac:dyDescent="0.3">
      <c r="A2301" s="108" t="s">
        <v>117</v>
      </c>
      <c r="B2301">
        <v>50829.999999999993</v>
      </c>
      <c r="C2301">
        <v>58074.999999999993</v>
      </c>
      <c r="D2301">
        <v>65319.999999999993</v>
      </c>
      <c r="E2301">
        <v>72565</v>
      </c>
      <c r="F2301">
        <v>78430</v>
      </c>
      <c r="G2301">
        <v>84180</v>
      </c>
      <c r="H2301">
        <v>90045</v>
      </c>
      <c r="I2301">
        <v>95794.999999999985</v>
      </c>
    </row>
    <row r="2302" spans="1:9" x14ac:dyDescent="0.3">
      <c r="A2302" s="108" t="s">
        <v>728</v>
      </c>
      <c r="B2302">
        <v>54164.999999999993</v>
      </c>
      <c r="C2302">
        <v>61869.999999999993</v>
      </c>
      <c r="D2302">
        <v>69575</v>
      </c>
      <c r="E2302">
        <v>77280</v>
      </c>
      <c r="F2302">
        <v>83490</v>
      </c>
      <c r="G2302">
        <v>89700</v>
      </c>
      <c r="H2302">
        <v>95909.999999999985</v>
      </c>
      <c r="I2302">
        <v>102119.99999999999</v>
      </c>
    </row>
    <row r="2303" spans="1:9" x14ac:dyDescent="0.3">
      <c r="A2303" s="108" t="s">
        <v>1012</v>
      </c>
      <c r="B2303">
        <v>50829.999999999993</v>
      </c>
      <c r="C2303">
        <v>58074.999999999993</v>
      </c>
      <c r="D2303">
        <v>65319.999999999993</v>
      </c>
      <c r="E2303">
        <v>72565</v>
      </c>
      <c r="F2303">
        <v>78430</v>
      </c>
      <c r="G2303">
        <v>84180</v>
      </c>
      <c r="H2303">
        <v>90045</v>
      </c>
      <c r="I2303">
        <v>95794.999999999985</v>
      </c>
    </row>
    <row r="2304" spans="1:9" x14ac:dyDescent="0.3">
      <c r="A2304" s="108" t="s">
        <v>35</v>
      </c>
      <c r="B2304">
        <v>51864.999999999993</v>
      </c>
      <c r="C2304">
        <v>59224.999999999993</v>
      </c>
      <c r="D2304">
        <v>66585</v>
      </c>
      <c r="E2304">
        <v>73945</v>
      </c>
      <c r="F2304">
        <v>79925</v>
      </c>
      <c r="G2304">
        <v>85790</v>
      </c>
      <c r="H2304">
        <v>91770</v>
      </c>
      <c r="I2304">
        <v>97634.999999999985</v>
      </c>
    </row>
    <row r="2305" spans="1:9" x14ac:dyDescent="0.3">
      <c r="A2305" s="108" t="s">
        <v>36</v>
      </c>
      <c r="B2305">
        <v>50829.999999999993</v>
      </c>
      <c r="C2305">
        <v>58074.999999999993</v>
      </c>
      <c r="D2305">
        <v>65319.999999999993</v>
      </c>
      <c r="E2305">
        <v>72565</v>
      </c>
      <c r="F2305">
        <v>78430</v>
      </c>
      <c r="G2305">
        <v>84180</v>
      </c>
      <c r="H2305">
        <v>90045</v>
      </c>
      <c r="I2305">
        <v>95794.999999999985</v>
      </c>
    </row>
    <row r="2306" spans="1:9" x14ac:dyDescent="0.3">
      <c r="A2306" s="108" t="s">
        <v>1013</v>
      </c>
      <c r="B2306">
        <v>52324.999999999993</v>
      </c>
      <c r="C2306">
        <v>59799.999999999993</v>
      </c>
      <c r="D2306">
        <v>67275</v>
      </c>
      <c r="E2306">
        <v>74750</v>
      </c>
      <c r="F2306">
        <v>80730</v>
      </c>
      <c r="G2306">
        <v>86710</v>
      </c>
      <c r="H2306">
        <v>92690</v>
      </c>
      <c r="I2306">
        <v>98669.999999999985</v>
      </c>
    </row>
    <row r="2307" spans="1:9" x14ac:dyDescent="0.3">
      <c r="A2307" s="108" t="s">
        <v>4</v>
      </c>
      <c r="B2307">
        <v>60604.999999999993</v>
      </c>
      <c r="C2307">
        <v>69230</v>
      </c>
      <c r="D2307">
        <v>77855</v>
      </c>
      <c r="E2307">
        <v>86480</v>
      </c>
      <c r="F2307">
        <v>93495</v>
      </c>
      <c r="G2307">
        <v>100394.99999999999</v>
      </c>
      <c r="H2307">
        <v>107294.99999999999</v>
      </c>
      <c r="I2307">
        <v>114194.99999999999</v>
      </c>
    </row>
    <row r="2308" spans="1:9" x14ac:dyDescent="0.3">
      <c r="A2308" s="108" t="s">
        <v>37</v>
      </c>
      <c r="B2308">
        <v>50829.999999999993</v>
      </c>
      <c r="C2308">
        <v>58074.999999999993</v>
      </c>
      <c r="D2308">
        <v>65319.999999999993</v>
      </c>
      <c r="E2308">
        <v>72565</v>
      </c>
      <c r="F2308">
        <v>78430</v>
      </c>
      <c r="G2308">
        <v>84180</v>
      </c>
      <c r="H2308">
        <v>90045</v>
      </c>
      <c r="I2308">
        <v>95794.999999999985</v>
      </c>
    </row>
    <row r="2309" spans="1:9" x14ac:dyDescent="0.3">
      <c r="A2309" s="108" t="s">
        <v>552</v>
      </c>
      <c r="B2309">
        <v>50829.999999999993</v>
      </c>
      <c r="C2309">
        <v>58074.999999999993</v>
      </c>
      <c r="D2309">
        <v>65319.999999999993</v>
      </c>
      <c r="E2309">
        <v>72565</v>
      </c>
      <c r="F2309">
        <v>78430</v>
      </c>
      <c r="G2309">
        <v>84180</v>
      </c>
      <c r="H2309">
        <v>90045</v>
      </c>
      <c r="I2309">
        <v>95794.999999999985</v>
      </c>
    </row>
    <row r="2310" spans="1:9" x14ac:dyDescent="0.3">
      <c r="A2310" s="108" t="s">
        <v>38</v>
      </c>
      <c r="B2310">
        <v>50829.999999999993</v>
      </c>
      <c r="C2310">
        <v>58074.999999999993</v>
      </c>
      <c r="D2310">
        <v>65319.999999999993</v>
      </c>
      <c r="E2310">
        <v>72565</v>
      </c>
      <c r="F2310">
        <v>78430</v>
      </c>
      <c r="G2310">
        <v>84180</v>
      </c>
      <c r="H2310">
        <v>90045</v>
      </c>
      <c r="I2310">
        <v>95794.999999999985</v>
      </c>
    </row>
    <row r="2311" spans="1:9" x14ac:dyDescent="0.3">
      <c r="A2311" s="108" t="s">
        <v>1014</v>
      </c>
      <c r="B2311">
        <v>53704.999999999993</v>
      </c>
      <c r="C2311">
        <v>61294.999999999993</v>
      </c>
      <c r="D2311">
        <v>69000</v>
      </c>
      <c r="E2311">
        <v>76590</v>
      </c>
      <c r="F2311">
        <v>82800</v>
      </c>
      <c r="G2311">
        <v>88895</v>
      </c>
      <c r="H2311">
        <v>94989.999999999985</v>
      </c>
      <c r="I2311">
        <v>101199.99999999999</v>
      </c>
    </row>
    <row r="2312" spans="1:9" x14ac:dyDescent="0.3">
      <c r="A2312" s="108" t="s">
        <v>904</v>
      </c>
      <c r="B2312">
        <v>50829.999999999993</v>
      </c>
      <c r="C2312">
        <v>58074.999999999993</v>
      </c>
      <c r="D2312">
        <v>65319.999999999993</v>
      </c>
      <c r="E2312">
        <v>72565</v>
      </c>
      <c r="F2312">
        <v>78430</v>
      </c>
      <c r="G2312">
        <v>84180</v>
      </c>
      <c r="H2312">
        <v>90045</v>
      </c>
      <c r="I2312">
        <v>95794.999999999985</v>
      </c>
    </row>
    <row r="2313" spans="1:9" x14ac:dyDescent="0.3">
      <c r="A2313" s="108" t="s">
        <v>39</v>
      </c>
      <c r="B2313">
        <v>50944.999999999993</v>
      </c>
      <c r="C2313">
        <v>58189.999999999993</v>
      </c>
      <c r="D2313">
        <v>65434.999999999993</v>
      </c>
      <c r="E2313">
        <v>72680</v>
      </c>
      <c r="F2313">
        <v>78545</v>
      </c>
      <c r="G2313">
        <v>84410</v>
      </c>
      <c r="H2313">
        <v>90160</v>
      </c>
      <c r="I2313">
        <v>96024.999999999985</v>
      </c>
    </row>
    <row r="2314" spans="1:9" x14ac:dyDescent="0.3">
      <c r="A2314" s="108" t="s">
        <v>40</v>
      </c>
      <c r="B2314">
        <v>50829.999999999993</v>
      </c>
      <c r="C2314">
        <v>58074.999999999993</v>
      </c>
      <c r="D2314">
        <v>65319.999999999993</v>
      </c>
      <c r="E2314">
        <v>72565</v>
      </c>
      <c r="F2314">
        <v>78430</v>
      </c>
      <c r="G2314">
        <v>84180</v>
      </c>
      <c r="H2314">
        <v>90045</v>
      </c>
      <c r="I2314">
        <v>95794.999999999985</v>
      </c>
    </row>
    <row r="2315" spans="1:9" x14ac:dyDescent="0.3">
      <c r="A2315" s="108" t="s">
        <v>293</v>
      </c>
      <c r="B2315">
        <v>50829.999999999993</v>
      </c>
      <c r="C2315">
        <v>58074.999999999993</v>
      </c>
      <c r="D2315">
        <v>65319.999999999993</v>
      </c>
      <c r="E2315">
        <v>72565</v>
      </c>
      <c r="F2315">
        <v>78430</v>
      </c>
      <c r="G2315">
        <v>84180</v>
      </c>
      <c r="H2315">
        <v>90045</v>
      </c>
      <c r="I2315">
        <v>95794.999999999985</v>
      </c>
    </row>
    <row r="2316" spans="1:9" x14ac:dyDescent="0.3">
      <c r="A2316" s="108" t="s">
        <v>562</v>
      </c>
      <c r="B2316">
        <v>50829.999999999993</v>
      </c>
      <c r="C2316">
        <v>58074.999999999993</v>
      </c>
      <c r="D2316">
        <v>65319.999999999993</v>
      </c>
      <c r="E2316">
        <v>72565</v>
      </c>
      <c r="F2316">
        <v>78430</v>
      </c>
      <c r="G2316">
        <v>84180</v>
      </c>
      <c r="H2316">
        <v>90045</v>
      </c>
      <c r="I2316">
        <v>95794.999999999985</v>
      </c>
    </row>
    <row r="2317" spans="1:9" x14ac:dyDescent="0.3">
      <c r="A2317" s="108" t="s">
        <v>1015</v>
      </c>
      <c r="B2317">
        <v>50829.999999999993</v>
      </c>
      <c r="C2317">
        <v>58074.999999999993</v>
      </c>
      <c r="D2317">
        <v>65319.999999999993</v>
      </c>
      <c r="E2317">
        <v>72565</v>
      </c>
      <c r="F2317">
        <v>78430</v>
      </c>
      <c r="G2317">
        <v>84180</v>
      </c>
      <c r="H2317">
        <v>90045</v>
      </c>
      <c r="I2317">
        <v>95794.999999999985</v>
      </c>
    </row>
    <row r="2318" spans="1:9" x14ac:dyDescent="0.3">
      <c r="A2318" s="108" t="s">
        <v>42</v>
      </c>
      <c r="B2318">
        <v>50829.999999999993</v>
      </c>
      <c r="C2318">
        <v>58074.999999999993</v>
      </c>
      <c r="D2318">
        <v>65319.999999999993</v>
      </c>
      <c r="E2318">
        <v>72565</v>
      </c>
      <c r="F2318">
        <v>78430</v>
      </c>
      <c r="G2318">
        <v>84180</v>
      </c>
      <c r="H2318">
        <v>90045</v>
      </c>
      <c r="I2318">
        <v>95794.999999999985</v>
      </c>
    </row>
    <row r="2319" spans="1:9" x14ac:dyDescent="0.3">
      <c r="A2319" s="108" t="s">
        <v>44</v>
      </c>
      <c r="B2319">
        <v>52324.999999999993</v>
      </c>
      <c r="C2319">
        <v>59799.999999999993</v>
      </c>
      <c r="D2319">
        <v>67275</v>
      </c>
      <c r="E2319">
        <v>74750</v>
      </c>
      <c r="F2319">
        <v>80730</v>
      </c>
      <c r="G2319">
        <v>86710</v>
      </c>
      <c r="H2319">
        <v>92690</v>
      </c>
      <c r="I2319">
        <v>98669.999999999985</v>
      </c>
    </row>
    <row r="2320" spans="1:9" x14ac:dyDescent="0.3">
      <c r="A2320" s="108" t="s">
        <v>47</v>
      </c>
      <c r="B2320">
        <v>50829.999999999993</v>
      </c>
      <c r="C2320">
        <v>58074.999999999993</v>
      </c>
      <c r="D2320">
        <v>65319.999999999993</v>
      </c>
      <c r="E2320">
        <v>72565</v>
      </c>
      <c r="F2320">
        <v>78430</v>
      </c>
      <c r="G2320">
        <v>84180</v>
      </c>
      <c r="H2320">
        <v>90045</v>
      </c>
      <c r="I2320">
        <v>95794.999999999985</v>
      </c>
    </row>
    <row r="2321" spans="1:11" x14ac:dyDescent="0.3">
      <c r="A2321" s="108" t="s">
        <v>51</v>
      </c>
      <c r="B2321">
        <v>65780</v>
      </c>
      <c r="C2321">
        <v>75095</v>
      </c>
      <c r="D2321">
        <v>84525</v>
      </c>
      <c r="E2321">
        <v>93840</v>
      </c>
      <c r="F2321">
        <v>101429.99999999999</v>
      </c>
      <c r="G2321">
        <v>108904.99999999999</v>
      </c>
      <c r="H2321">
        <v>116379.99999999999</v>
      </c>
      <c r="I2321">
        <v>123969.99999999999</v>
      </c>
    </row>
    <row r="2322" spans="1:11" x14ac:dyDescent="0.3">
      <c r="A2322" s="108" t="s">
        <v>53</v>
      </c>
      <c r="B2322">
        <v>50829.999999999993</v>
      </c>
      <c r="C2322">
        <v>58074.999999999993</v>
      </c>
      <c r="D2322">
        <v>65319.999999999993</v>
      </c>
      <c r="E2322">
        <v>72565</v>
      </c>
      <c r="F2322">
        <v>78430</v>
      </c>
      <c r="G2322">
        <v>84180</v>
      </c>
      <c r="H2322">
        <v>90045</v>
      </c>
      <c r="I2322">
        <v>95794.999999999985</v>
      </c>
    </row>
    <row r="2323" spans="1:11" x14ac:dyDescent="0.3">
      <c r="A2323" s="108" t="s">
        <v>1016</v>
      </c>
      <c r="B2323">
        <v>50829.999999999993</v>
      </c>
      <c r="C2323">
        <v>58074.999999999993</v>
      </c>
      <c r="D2323">
        <v>65319.999999999993</v>
      </c>
      <c r="E2323">
        <v>72565</v>
      </c>
      <c r="F2323">
        <v>78430</v>
      </c>
      <c r="G2323">
        <v>84180</v>
      </c>
      <c r="H2323">
        <v>90045</v>
      </c>
      <c r="I2323">
        <v>95794.999999999985</v>
      </c>
    </row>
    <row r="2324" spans="1:11" x14ac:dyDescent="0.3">
      <c r="A2324" s="108" t="s">
        <v>54</v>
      </c>
      <c r="B2324">
        <v>50829.999999999993</v>
      </c>
      <c r="C2324">
        <v>58074.999999999993</v>
      </c>
      <c r="D2324">
        <v>65319.999999999993</v>
      </c>
      <c r="E2324">
        <v>72565</v>
      </c>
      <c r="F2324">
        <v>78430</v>
      </c>
      <c r="G2324">
        <v>84180</v>
      </c>
      <c r="H2324">
        <v>90045</v>
      </c>
      <c r="I2324">
        <v>95794.999999999985</v>
      </c>
    </row>
    <row r="2325" spans="1:11" x14ac:dyDescent="0.3">
      <c r="A2325" s="108" t="s">
        <v>302</v>
      </c>
      <c r="B2325">
        <v>50829.999999999993</v>
      </c>
      <c r="C2325">
        <v>58074.999999999993</v>
      </c>
      <c r="D2325">
        <v>65319.999999999993</v>
      </c>
      <c r="E2325">
        <v>72565</v>
      </c>
      <c r="F2325">
        <v>78430</v>
      </c>
      <c r="G2325">
        <v>84180</v>
      </c>
      <c r="H2325">
        <v>90045</v>
      </c>
      <c r="I2325">
        <v>95794.999999999985</v>
      </c>
      <c r="K2325" s="101"/>
    </row>
    <row r="2326" spans="1:11" x14ac:dyDescent="0.3">
      <c r="A2326" s="108" t="s">
        <v>303</v>
      </c>
      <c r="B2326">
        <v>51864.999999999993</v>
      </c>
      <c r="C2326">
        <v>59224.999999999993</v>
      </c>
      <c r="D2326">
        <v>66585</v>
      </c>
      <c r="E2326">
        <v>73945</v>
      </c>
      <c r="F2326">
        <v>79925</v>
      </c>
      <c r="G2326">
        <v>85790</v>
      </c>
      <c r="H2326">
        <v>91770</v>
      </c>
      <c r="I2326">
        <v>97634.999999999985</v>
      </c>
    </row>
    <row r="2327" spans="1:11" x14ac:dyDescent="0.3">
      <c r="A2327" s="108" t="s">
        <v>1017</v>
      </c>
      <c r="B2327">
        <v>65780</v>
      </c>
      <c r="C2327">
        <v>75095</v>
      </c>
      <c r="D2327">
        <v>84525</v>
      </c>
      <c r="E2327">
        <v>93840</v>
      </c>
      <c r="F2327">
        <v>101429.99999999999</v>
      </c>
      <c r="G2327">
        <v>108904.99999999999</v>
      </c>
      <c r="H2327">
        <v>116379.99999999999</v>
      </c>
      <c r="I2327">
        <v>123969.99999999999</v>
      </c>
    </row>
    <row r="2328" spans="1:11" x14ac:dyDescent="0.3">
      <c r="A2328" s="108" t="s">
        <v>1018</v>
      </c>
      <c r="B2328">
        <v>50829.999999999993</v>
      </c>
      <c r="C2328">
        <v>58074.999999999993</v>
      </c>
      <c r="D2328">
        <v>65319.999999999993</v>
      </c>
      <c r="E2328">
        <v>72565</v>
      </c>
      <c r="F2328">
        <v>78430</v>
      </c>
      <c r="G2328">
        <v>84180</v>
      </c>
      <c r="H2328">
        <v>90045</v>
      </c>
      <c r="I2328">
        <v>95794.999999999985</v>
      </c>
    </row>
    <row r="2329" spans="1:11" x14ac:dyDescent="0.3">
      <c r="A2329" s="108" t="s">
        <v>1019</v>
      </c>
      <c r="B2329">
        <v>50829.999999999993</v>
      </c>
      <c r="C2329">
        <v>58074.999999999993</v>
      </c>
      <c r="D2329">
        <v>65319.999999999993</v>
      </c>
      <c r="E2329">
        <v>72565</v>
      </c>
      <c r="F2329">
        <v>78430</v>
      </c>
      <c r="G2329">
        <v>84180</v>
      </c>
      <c r="H2329">
        <v>90045</v>
      </c>
      <c r="I2329">
        <v>95794.999999999985</v>
      </c>
    </row>
    <row r="2330" spans="1:11" x14ac:dyDescent="0.3">
      <c r="A2330" s="108" t="s">
        <v>58</v>
      </c>
      <c r="B2330">
        <v>50829.999999999993</v>
      </c>
      <c r="C2330">
        <v>58074.999999999993</v>
      </c>
      <c r="D2330">
        <v>65319.999999999993</v>
      </c>
      <c r="E2330">
        <v>72565</v>
      </c>
      <c r="F2330">
        <v>78430</v>
      </c>
      <c r="G2330">
        <v>84180</v>
      </c>
      <c r="H2330">
        <v>90045</v>
      </c>
      <c r="I2330">
        <v>95794.999999999985</v>
      </c>
    </row>
    <row r="2331" spans="1:11" x14ac:dyDescent="0.3">
      <c r="A2331" s="108" t="s">
        <v>60</v>
      </c>
      <c r="B2331">
        <v>52094.999999999993</v>
      </c>
      <c r="C2331">
        <v>59569.999999999993</v>
      </c>
      <c r="D2331">
        <v>67045</v>
      </c>
      <c r="E2331">
        <v>74405</v>
      </c>
      <c r="F2331">
        <v>80385</v>
      </c>
      <c r="G2331">
        <v>86365</v>
      </c>
      <c r="H2331">
        <v>92345</v>
      </c>
      <c r="I2331">
        <v>98324.999999999985</v>
      </c>
    </row>
    <row r="2332" spans="1:11" x14ac:dyDescent="0.3">
      <c r="A2332" s="108" t="s">
        <v>61</v>
      </c>
      <c r="B2332">
        <v>60604.999999999993</v>
      </c>
      <c r="C2332">
        <v>69230</v>
      </c>
      <c r="D2332">
        <v>77855</v>
      </c>
      <c r="E2332">
        <v>86480</v>
      </c>
      <c r="F2332">
        <v>93495</v>
      </c>
      <c r="G2332">
        <v>100394.99999999999</v>
      </c>
      <c r="H2332">
        <v>107294.99999999999</v>
      </c>
      <c r="I2332">
        <v>114194.99999999999</v>
      </c>
    </row>
    <row r="2333" spans="1:11" x14ac:dyDescent="0.3">
      <c r="A2333" s="108" t="s">
        <v>62</v>
      </c>
      <c r="B2333">
        <v>53244.999999999993</v>
      </c>
      <c r="C2333">
        <v>60834.999999999993</v>
      </c>
      <c r="D2333">
        <v>68425</v>
      </c>
      <c r="E2333">
        <v>76015</v>
      </c>
      <c r="F2333">
        <v>82110</v>
      </c>
      <c r="G2333">
        <v>88205</v>
      </c>
      <c r="H2333">
        <v>94299.999999999985</v>
      </c>
      <c r="I2333">
        <v>100394.99999999999</v>
      </c>
    </row>
    <row r="2334" spans="1:11" x14ac:dyDescent="0.3">
      <c r="A2334" s="108" t="s">
        <v>1020</v>
      </c>
      <c r="B2334">
        <v>59799.999999999993</v>
      </c>
      <c r="C2334">
        <v>68310</v>
      </c>
      <c r="D2334">
        <v>76820</v>
      </c>
      <c r="E2334">
        <v>85330</v>
      </c>
      <c r="F2334">
        <v>92230</v>
      </c>
      <c r="G2334">
        <v>99014.999999999985</v>
      </c>
      <c r="H2334">
        <v>105914.99999999999</v>
      </c>
      <c r="I2334">
        <v>112699.99999999999</v>
      </c>
    </row>
    <row r="2335" spans="1:11" x14ac:dyDescent="0.3">
      <c r="A2335" s="108" t="s">
        <v>855</v>
      </c>
      <c r="B2335">
        <v>50829.999999999993</v>
      </c>
      <c r="C2335">
        <v>58074.999999999993</v>
      </c>
      <c r="D2335">
        <v>65319.999999999993</v>
      </c>
      <c r="E2335">
        <v>72565</v>
      </c>
      <c r="F2335">
        <v>78430</v>
      </c>
      <c r="G2335">
        <v>84180</v>
      </c>
      <c r="H2335">
        <v>90045</v>
      </c>
      <c r="I2335">
        <v>95794.999999999985</v>
      </c>
    </row>
    <row r="2336" spans="1:11" x14ac:dyDescent="0.3">
      <c r="A2336" s="108" t="s">
        <v>70</v>
      </c>
      <c r="B2336">
        <v>50829.999999999993</v>
      </c>
      <c r="C2336">
        <v>58074.999999999993</v>
      </c>
      <c r="D2336">
        <v>65319.999999999993</v>
      </c>
      <c r="E2336">
        <v>72565</v>
      </c>
      <c r="F2336">
        <v>78430</v>
      </c>
      <c r="G2336">
        <v>84180</v>
      </c>
      <c r="H2336">
        <v>90045</v>
      </c>
      <c r="I2336">
        <v>95794.999999999985</v>
      </c>
    </row>
    <row r="2337" spans="1:9" x14ac:dyDescent="0.3">
      <c r="A2337" s="108" t="s">
        <v>71</v>
      </c>
      <c r="B2337">
        <v>56809.999999999993</v>
      </c>
      <c r="C2337">
        <v>64859.999999999993</v>
      </c>
      <c r="D2337">
        <v>73025</v>
      </c>
      <c r="E2337">
        <v>81075</v>
      </c>
      <c r="F2337">
        <v>87630</v>
      </c>
      <c r="G2337">
        <v>94070</v>
      </c>
      <c r="H2337">
        <v>100624.99999999999</v>
      </c>
      <c r="I2337">
        <v>107064.99999999999</v>
      </c>
    </row>
    <row r="2338" spans="1:9" x14ac:dyDescent="0.3">
      <c r="A2338" s="108" t="s">
        <v>603</v>
      </c>
      <c r="B2338">
        <v>60834.999999999993</v>
      </c>
      <c r="C2338">
        <v>69460</v>
      </c>
      <c r="D2338">
        <v>78200</v>
      </c>
      <c r="E2338">
        <v>86825</v>
      </c>
      <c r="F2338">
        <v>93840</v>
      </c>
      <c r="G2338">
        <v>100739.99999999999</v>
      </c>
      <c r="H2338">
        <v>107754.99999999999</v>
      </c>
      <c r="I2338">
        <v>114654.99999999999</v>
      </c>
    </row>
    <row r="2339" spans="1:9" x14ac:dyDescent="0.3">
      <c r="A2339" s="108" t="s">
        <v>72</v>
      </c>
      <c r="B2339">
        <v>50829.999999999993</v>
      </c>
      <c r="C2339">
        <v>58074.999999999993</v>
      </c>
      <c r="D2339">
        <v>65319.999999999993</v>
      </c>
      <c r="E2339">
        <v>72565</v>
      </c>
      <c r="F2339">
        <v>78430</v>
      </c>
      <c r="G2339">
        <v>84180</v>
      </c>
      <c r="H2339">
        <v>90045</v>
      </c>
      <c r="I2339">
        <v>95794.999999999985</v>
      </c>
    </row>
    <row r="2340" spans="1:9" x14ac:dyDescent="0.3">
      <c r="A2340" s="108" t="s">
        <v>1021</v>
      </c>
      <c r="B2340">
        <v>50829.999999999993</v>
      </c>
      <c r="C2340">
        <v>58074.999999999993</v>
      </c>
      <c r="D2340">
        <v>65319.999999999993</v>
      </c>
      <c r="E2340">
        <v>72565</v>
      </c>
      <c r="F2340">
        <v>78430</v>
      </c>
      <c r="G2340">
        <v>84180</v>
      </c>
      <c r="H2340">
        <v>90045</v>
      </c>
      <c r="I2340">
        <v>95794.999999999985</v>
      </c>
    </row>
    <row r="2341" spans="1:9" x14ac:dyDescent="0.3">
      <c r="A2341" s="108" t="s">
        <v>1022</v>
      </c>
      <c r="B2341">
        <v>50829.999999999993</v>
      </c>
      <c r="C2341">
        <v>58074.999999999993</v>
      </c>
      <c r="D2341">
        <v>65319.999999999993</v>
      </c>
      <c r="E2341">
        <v>72565</v>
      </c>
      <c r="F2341">
        <v>78430</v>
      </c>
      <c r="G2341">
        <v>84180</v>
      </c>
      <c r="H2341">
        <v>90045</v>
      </c>
      <c r="I2341">
        <v>95794.999999999985</v>
      </c>
    </row>
    <row r="2342" spans="1:9" x14ac:dyDescent="0.3">
      <c r="A2342" s="108" t="s">
        <v>76</v>
      </c>
      <c r="B2342">
        <v>50829.999999999993</v>
      </c>
      <c r="C2342">
        <v>58074.999999999993</v>
      </c>
      <c r="D2342">
        <v>65319.999999999993</v>
      </c>
      <c r="E2342">
        <v>72565</v>
      </c>
      <c r="F2342">
        <v>78430</v>
      </c>
      <c r="G2342">
        <v>84180</v>
      </c>
      <c r="H2342">
        <v>90045</v>
      </c>
      <c r="I2342">
        <v>95794.999999999985</v>
      </c>
    </row>
    <row r="2343" spans="1:9" x14ac:dyDescent="0.3">
      <c r="A2343" s="108" t="s">
        <v>1023</v>
      </c>
      <c r="B2343">
        <v>50829.999999999993</v>
      </c>
      <c r="C2343">
        <v>58074.999999999993</v>
      </c>
      <c r="D2343">
        <v>65319.999999999993</v>
      </c>
      <c r="E2343">
        <v>72565</v>
      </c>
      <c r="F2343">
        <v>78430</v>
      </c>
      <c r="G2343">
        <v>84180</v>
      </c>
      <c r="H2343">
        <v>90045</v>
      </c>
      <c r="I2343">
        <v>95794.999999999985</v>
      </c>
    </row>
    <row r="2344" spans="1:9" x14ac:dyDescent="0.3">
      <c r="A2344" s="108" t="s">
        <v>370</v>
      </c>
      <c r="B2344">
        <v>52669.999999999993</v>
      </c>
      <c r="C2344">
        <v>60144.999999999993</v>
      </c>
      <c r="D2344">
        <v>67620</v>
      </c>
      <c r="E2344">
        <v>75095</v>
      </c>
      <c r="F2344">
        <v>81190</v>
      </c>
      <c r="G2344">
        <v>87170</v>
      </c>
      <c r="H2344">
        <v>93150</v>
      </c>
      <c r="I2344">
        <v>99129.999999999985</v>
      </c>
    </row>
    <row r="2345" spans="1:9" x14ac:dyDescent="0.3">
      <c r="A2345" s="108" t="s">
        <v>81</v>
      </c>
      <c r="B2345">
        <v>53474.999999999993</v>
      </c>
      <c r="C2345">
        <v>61064.999999999993</v>
      </c>
      <c r="D2345">
        <v>68655</v>
      </c>
      <c r="E2345">
        <v>76245</v>
      </c>
      <c r="F2345">
        <v>82455</v>
      </c>
      <c r="G2345">
        <v>88550</v>
      </c>
      <c r="H2345">
        <v>94644.999999999985</v>
      </c>
      <c r="I2345">
        <v>100739.99999999999</v>
      </c>
    </row>
    <row r="2346" spans="1:9" x14ac:dyDescent="0.3">
      <c r="A2346" s="108" t="s">
        <v>1024</v>
      </c>
      <c r="B2346">
        <v>50829.999999999993</v>
      </c>
      <c r="C2346">
        <v>58074.999999999993</v>
      </c>
      <c r="D2346">
        <v>65319.999999999993</v>
      </c>
      <c r="E2346">
        <v>72565</v>
      </c>
      <c r="F2346">
        <v>78430</v>
      </c>
      <c r="G2346">
        <v>84180</v>
      </c>
      <c r="H2346">
        <v>90045</v>
      </c>
      <c r="I2346">
        <v>95794.999999999985</v>
      </c>
    </row>
    <row r="2347" spans="1:9" x14ac:dyDescent="0.3">
      <c r="A2347" s="108" t="s">
        <v>1025</v>
      </c>
      <c r="B2347">
        <v>59799.999999999993</v>
      </c>
      <c r="C2347">
        <v>68310</v>
      </c>
      <c r="D2347">
        <v>76820</v>
      </c>
      <c r="E2347">
        <v>85330</v>
      </c>
      <c r="F2347">
        <v>92230</v>
      </c>
      <c r="G2347">
        <v>99014.999999999985</v>
      </c>
      <c r="H2347">
        <v>105914.99999999999</v>
      </c>
      <c r="I2347">
        <v>112699.99999999999</v>
      </c>
    </row>
    <row r="2348" spans="1:9" x14ac:dyDescent="0.3">
      <c r="A2348" s="108" t="s">
        <v>318</v>
      </c>
      <c r="B2348">
        <v>76015</v>
      </c>
      <c r="C2348">
        <v>86825</v>
      </c>
      <c r="D2348">
        <v>97634.999999999985</v>
      </c>
      <c r="E2348">
        <v>108444.99999999999</v>
      </c>
      <c r="F2348">
        <v>117184.99999999999</v>
      </c>
      <c r="G2348">
        <v>125809.99999999999</v>
      </c>
      <c r="H2348">
        <v>134550</v>
      </c>
      <c r="I2348">
        <v>143175</v>
      </c>
    </row>
    <row r="2349" spans="1:9" x14ac:dyDescent="0.3">
      <c r="A2349" s="108" t="s">
        <v>922</v>
      </c>
      <c r="B2349">
        <v>76015</v>
      </c>
      <c r="C2349">
        <v>86825</v>
      </c>
      <c r="D2349">
        <v>97634.999999999985</v>
      </c>
      <c r="E2349">
        <v>108444.99999999999</v>
      </c>
      <c r="F2349">
        <v>117184.99999999999</v>
      </c>
      <c r="G2349">
        <v>125809.99999999999</v>
      </c>
      <c r="H2349">
        <v>134550</v>
      </c>
      <c r="I2349">
        <v>143175</v>
      </c>
    </row>
    <row r="2350" spans="1:9" x14ac:dyDescent="0.3">
      <c r="A2350" s="108" t="s">
        <v>88</v>
      </c>
      <c r="B2350">
        <v>50829.999999999993</v>
      </c>
      <c r="C2350">
        <v>58074.999999999993</v>
      </c>
      <c r="D2350">
        <v>65319.999999999993</v>
      </c>
      <c r="E2350">
        <v>72565</v>
      </c>
      <c r="F2350">
        <v>78430</v>
      </c>
      <c r="G2350">
        <v>84180</v>
      </c>
      <c r="H2350">
        <v>90045</v>
      </c>
      <c r="I2350">
        <v>95794.999999999985</v>
      </c>
    </row>
    <row r="2351" spans="1:9" x14ac:dyDescent="0.3">
      <c r="A2351" s="108" t="s">
        <v>1026</v>
      </c>
      <c r="B2351">
        <v>60604.999999999993</v>
      </c>
      <c r="C2351">
        <v>69230</v>
      </c>
      <c r="D2351">
        <v>77855</v>
      </c>
      <c r="E2351">
        <v>86480</v>
      </c>
      <c r="F2351">
        <v>93495</v>
      </c>
      <c r="G2351">
        <v>100394.99999999999</v>
      </c>
      <c r="H2351">
        <v>107294.99999999999</v>
      </c>
      <c r="I2351">
        <v>114194.99999999999</v>
      </c>
    </row>
    <row r="2352" spans="1:9" x14ac:dyDescent="0.3">
      <c r="A2352" s="108" t="s">
        <v>827</v>
      </c>
      <c r="B2352">
        <v>50829.999999999993</v>
      </c>
      <c r="C2352">
        <v>58074.999999999993</v>
      </c>
      <c r="D2352">
        <v>65319.999999999993</v>
      </c>
      <c r="E2352">
        <v>72565</v>
      </c>
      <c r="F2352">
        <v>78430</v>
      </c>
      <c r="G2352">
        <v>84180</v>
      </c>
      <c r="H2352">
        <v>90045</v>
      </c>
      <c r="I2352">
        <v>95794.999999999985</v>
      </c>
    </row>
    <row r="2353" spans="1:9" x14ac:dyDescent="0.3">
      <c r="A2353" s="108" t="s">
        <v>89</v>
      </c>
      <c r="B2353">
        <v>61869.999999999993</v>
      </c>
      <c r="C2353">
        <v>70725</v>
      </c>
      <c r="D2353">
        <v>79580</v>
      </c>
      <c r="E2353">
        <v>88320</v>
      </c>
      <c r="F2353">
        <v>95449.999999999985</v>
      </c>
      <c r="G2353">
        <v>102464.99999999999</v>
      </c>
      <c r="H2353">
        <v>109594.99999999999</v>
      </c>
      <c r="I2353">
        <v>116609.99999999999</v>
      </c>
    </row>
    <row r="2354" spans="1:9" x14ac:dyDescent="0.3">
      <c r="A2354" s="108" t="s">
        <v>637</v>
      </c>
      <c r="B2354">
        <v>52899.999999999993</v>
      </c>
      <c r="C2354">
        <v>60489.999999999993</v>
      </c>
      <c r="D2354">
        <v>68080</v>
      </c>
      <c r="E2354">
        <v>75555</v>
      </c>
      <c r="F2354">
        <v>81650</v>
      </c>
      <c r="G2354">
        <v>87745</v>
      </c>
      <c r="H2354">
        <v>93725</v>
      </c>
      <c r="I2354">
        <v>99819.999999999985</v>
      </c>
    </row>
    <row r="2355" spans="1:9" x14ac:dyDescent="0.3">
      <c r="A2355" s="108" t="s">
        <v>1027</v>
      </c>
      <c r="B2355">
        <v>52094.999999999993</v>
      </c>
      <c r="C2355">
        <v>59454.999999999993</v>
      </c>
      <c r="D2355">
        <v>66930</v>
      </c>
      <c r="E2355">
        <v>74290</v>
      </c>
      <c r="F2355">
        <v>80270</v>
      </c>
      <c r="G2355">
        <v>86250</v>
      </c>
      <c r="H2355">
        <v>92230</v>
      </c>
      <c r="I2355">
        <v>98094.999999999985</v>
      </c>
    </row>
    <row r="2356" spans="1:9" x14ac:dyDescent="0.3">
      <c r="A2356" s="108" t="s">
        <v>142</v>
      </c>
      <c r="B2356">
        <v>53704.999999999993</v>
      </c>
      <c r="C2356">
        <v>61294.999999999993</v>
      </c>
      <c r="D2356">
        <v>69000</v>
      </c>
      <c r="E2356">
        <v>76590</v>
      </c>
      <c r="F2356">
        <v>82800</v>
      </c>
      <c r="G2356">
        <v>88895</v>
      </c>
      <c r="H2356">
        <v>94989.999999999985</v>
      </c>
      <c r="I2356">
        <v>101199.99999999999</v>
      </c>
    </row>
    <row r="2357" spans="1:9" x14ac:dyDescent="0.3">
      <c r="A2357" s="108" t="s">
        <v>1028</v>
      </c>
      <c r="B2357">
        <v>76015</v>
      </c>
      <c r="C2357">
        <v>86825</v>
      </c>
      <c r="D2357">
        <v>97634.999999999985</v>
      </c>
      <c r="E2357">
        <v>108444.99999999999</v>
      </c>
      <c r="F2357">
        <v>117184.99999999999</v>
      </c>
      <c r="G2357">
        <v>125809.99999999999</v>
      </c>
      <c r="H2357">
        <v>134550</v>
      </c>
      <c r="I2357">
        <v>143175</v>
      </c>
    </row>
    <row r="2358" spans="1:9" x14ac:dyDescent="0.3">
      <c r="A2358" s="108" t="s">
        <v>145</v>
      </c>
      <c r="B2358">
        <v>61869.999999999993</v>
      </c>
      <c r="C2358">
        <v>70725</v>
      </c>
      <c r="D2358">
        <v>79580</v>
      </c>
      <c r="E2358">
        <v>88320</v>
      </c>
      <c r="F2358">
        <v>95449.999999999985</v>
      </c>
      <c r="G2358">
        <v>102464.99999999999</v>
      </c>
      <c r="H2358">
        <v>109594.99999999999</v>
      </c>
      <c r="I2358">
        <v>116609.99999999999</v>
      </c>
    </row>
    <row r="2359" spans="1:9" x14ac:dyDescent="0.3">
      <c r="A2359" s="108" t="s">
        <v>1029</v>
      </c>
      <c r="B2359">
        <v>76015</v>
      </c>
      <c r="C2359">
        <v>86825</v>
      </c>
      <c r="D2359">
        <v>97634.999999999985</v>
      </c>
      <c r="E2359">
        <v>108444.99999999999</v>
      </c>
      <c r="F2359">
        <v>117184.99999999999</v>
      </c>
      <c r="G2359">
        <v>125809.99999999999</v>
      </c>
      <c r="H2359">
        <v>134550</v>
      </c>
      <c r="I2359">
        <v>143175</v>
      </c>
    </row>
    <row r="2360" spans="1:9" x14ac:dyDescent="0.3">
      <c r="A2360" s="108" t="s">
        <v>1030</v>
      </c>
      <c r="B2360">
        <v>54279.999999999993</v>
      </c>
      <c r="C2360">
        <v>62099.999999999993</v>
      </c>
      <c r="D2360">
        <v>69805</v>
      </c>
      <c r="E2360">
        <v>77510</v>
      </c>
      <c r="F2360">
        <v>83720</v>
      </c>
      <c r="G2360">
        <v>89930</v>
      </c>
      <c r="H2360">
        <v>96139.999999999985</v>
      </c>
      <c r="I2360">
        <v>102349.99999999999</v>
      </c>
    </row>
    <row r="2361" spans="1:9" x14ac:dyDescent="0.3">
      <c r="A2361" s="108" t="s">
        <v>94</v>
      </c>
      <c r="B2361">
        <v>65780</v>
      </c>
      <c r="C2361">
        <v>75095</v>
      </c>
      <c r="D2361">
        <v>84525</v>
      </c>
      <c r="E2361">
        <v>93840</v>
      </c>
      <c r="F2361">
        <v>101429.99999999999</v>
      </c>
      <c r="G2361">
        <v>108904.99999999999</v>
      </c>
      <c r="H2361">
        <v>116379.99999999999</v>
      </c>
      <c r="I2361">
        <v>123969.99999999999</v>
      </c>
    </row>
    <row r="2362" spans="1:9" x14ac:dyDescent="0.3">
      <c r="A2362" s="108" t="s">
        <v>220</v>
      </c>
      <c r="B2362">
        <v>50829.999999999993</v>
      </c>
      <c r="C2362">
        <v>58074.999999999993</v>
      </c>
      <c r="D2362">
        <v>65319.999999999993</v>
      </c>
      <c r="E2362">
        <v>72565</v>
      </c>
      <c r="F2362">
        <v>78430</v>
      </c>
      <c r="G2362">
        <v>84180</v>
      </c>
      <c r="H2362">
        <v>90045</v>
      </c>
      <c r="I2362">
        <v>95794.999999999985</v>
      </c>
    </row>
    <row r="2363" spans="1:9" x14ac:dyDescent="0.3">
      <c r="A2363" s="108" t="s">
        <v>97</v>
      </c>
      <c r="B2363">
        <v>50829.999999999993</v>
      </c>
      <c r="C2363">
        <v>58074.999999999993</v>
      </c>
      <c r="D2363">
        <v>65319.999999999993</v>
      </c>
      <c r="E2363">
        <v>72565</v>
      </c>
      <c r="F2363">
        <v>78430</v>
      </c>
      <c r="G2363">
        <v>84180</v>
      </c>
      <c r="H2363">
        <v>90045</v>
      </c>
      <c r="I2363">
        <v>95794.999999999985</v>
      </c>
    </row>
    <row r="2364" spans="1:9" x14ac:dyDescent="0.3">
      <c r="A2364" s="108" t="s">
        <v>98</v>
      </c>
      <c r="B2364">
        <v>54279.999999999993</v>
      </c>
      <c r="C2364">
        <v>62099.999999999993</v>
      </c>
      <c r="D2364">
        <v>69805</v>
      </c>
      <c r="E2364">
        <v>77510</v>
      </c>
      <c r="F2364">
        <v>83720</v>
      </c>
      <c r="G2364">
        <v>89930</v>
      </c>
      <c r="H2364">
        <v>96139.999999999985</v>
      </c>
      <c r="I2364">
        <v>102349.99999999999</v>
      </c>
    </row>
    <row r="2365" spans="1:9" x14ac:dyDescent="0.3">
      <c r="A2365" s="108" t="s">
        <v>99</v>
      </c>
      <c r="B2365">
        <v>50829.999999999993</v>
      </c>
      <c r="C2365">
        <v>58074.999999999993</v>
      </c>
      <c r="D2365">
        <v>65319.999999999993</v>
      </c>
      <c r="E2365">
        <v>72565</v>
      </c>
      <c r="F2365">
        <v>78430</v>
      </c>
      <c r="G2365">
        <v>84180</v>
      </c>
      <c r="H2365">
        <v>90045</v>
      </c>
      <c r="I2365">
        <v>95794.999999999985</v>
      </c>
    </row>
    <row r="2366" spans="1:9" x14ac:dyDescent="0.3">
      <c r="A2366" s="108" t="s">
        <v>1031</v>
      </c>
      <c r="B2366">
        <v>50829.999999999993</v>
      </c>
      <c r="C2366">
        <v>58074.999999999993</v>
      </c>
      <c r="D2366">
        <v>65319.999999999993</v>
      </c>
      <c r="E2366">
        <v>72565</v>
      </c>
      <c r="F2366">
        <v>78430</v>
      </c>
      <c r="G2366">
        <v>84180</v>
      </c>
      <c r="H2366">
        <v>90045</v>
      </c>
      <c r="I2366">
        <v>95794.999999999985</v>
      </c>
    </row>
    <row r="2367" spans="1:9" x14ac:dyDescent="0.3">
      <c r="A2367" s="108" t="s">
        <v>100</v>
      </c>
      <c r="B2367">
        <v>50829.999999999993</v>
      </c>
      <c r="C2367">
        <v>58074.999999999993</v>
      </c>
      <c r="D2367">
        <v>65319.999999999993</v>
      </c>
      <c r="E2367">
        <v>72565</v>
      </c>
      <c r="F2367">
        <v>78430</v>
      </c>
      <c r="G2367">
        <v>84180</v>
      </c>
      <c r="H2367">
        <v>90045</v>
      </c>
      <c r="I2367">
        <v>95794.999999999985</v>
      </c>
    </row>
    <row r="2368" spans="1:9" x14ac:dyDescent="0.3">
      <c r="A2368" s="108" t="s">
        <v>103</v>
      </c>
      <c r="B2368">
        <v>76015</v>
      </c>
      <c r="C2368">
        <v>86825</v>
      </c>
      <c r="D2368">
        <v>97634.999999999985</v>
      </c>
      <c r="E2368">
        <v>108444.99999999999</v>
      </c>
      <c r="F2368">
        <v>117184.99999999999</v>
      </c>
      <c r="G2368">
        <v>125809.99999999999</v>
      </c>
      <c r="H2368">
        <v>134550</v>
      </c>
      <c r="I2368">
        <v>143175</v>
      </c>
    </row>
    <row r="2369" spans="1:11" x14ac:dyDescent="0.3">
      <c r="A2369" s="108" t="s">
        <v>668</v>
      </c>
      <c r="B2369">
        <v>76015</v>
      </c>
      <c r="C2369">
        <v>86825</v>
      </c>
      <c r="D2369">
        <v>97634.999999999985</v>
      </c>
      <c r="E2369">
        <v>108444.99999999999</v>
      </c>
      <c r="F2369">
        <v>117184.99999999999</v>
      </c>
      <c r="G2369">
        <v>125809.99999999999</v>
      </c>
      <c r="H2369">
        <v>134550</v>
      </c>
      <c r="I2369">
        <v>143175</v>
      </c>
    </row>
    <row r="2370" spans="1:11" x14ac:dyDescent="0.3">
      <c r="A2370" s="108" t="s">
        <v>262</v>
      </c>
      <c r="B2370">
        <v>54854.999999999993</v>
      </c>
      <c r="C2370">
        <v>62674.999999999993</v>
      </c>
      <c r="D2370">
        <v>70495</v>
      </c>
      <c r="E2370">
        <v>78315</v>
      </c>
      <c r="F2370">
        <v>84640</v>
      </c>
      <c r="G2370">
        <v>90850</v>
      </c>
      <c r="H2370">
        <v>97174.999999999985</v>
      </c>
      <c r="I2370">
        <v>103384.99999999999</v>
      </c>
      <c r="K2370" s="106" t="s">
        <v>1860</v>
      </c>
    </row>
    <row r="2371" spans="1:11" x14ac:dyDescent="0.3">
      <c r="A2371" s="108" t="s">
        <v>468</v>
      </c>
      <c r="B2371">
        <v>75095</v>
      </c>
      <c r="C2371">
        <v>85790</v>
      </c>
      <c r="D2371">
        <v>96484.999999999985</v>
      </c>
      <c r="E2371">
        <v>107179.99999999999</v>
      </c>
      <c r="F2371">
        <v>115804.99999999999</v>
      </c>
      <c r="G2371">
        <v>124429.99999999999</v>
      </c>
      <c r="H2371">
        <v>132940</v>
      </c>
      <c r="I2371">
        <v>141565</v>
      </c>
    </row>
    <row r="2372" spans="1:11" x14ac:dyDescent="0.3">
      <c r="A2372" s="108" t="s">
        <v>469</v>
      </c>
      <c r="B2372">
        <v>54854.999999999993</v>
      </c>
      <c r="C2372">
        <v>62674.999999999993</v>
      </c>
      <c r="D2372">
        <v>70495</v>
      </c>
      <c r="E2372">
        <v>78315</v>
      </c>
      <c r="F2372">
        <v>84640</v>
      </c>
      <c r="G2372">
        <v>90850</v>
      </c>
      <c r="H2372">
        <v>97174.999999999985</v>
      </c>
      <c r="I2372">
        <v>103384.99999999999</v>
      </c>
    </row>
    <row r="2373" spans="1:11" x14ac:dyDescent="0.3">
      <c r="A2373" s="108" t="s">
        <v>470</v>
      </c>
      <c r="B2373">
        <v>55429.999999999993</v>
      </c>
      <c r="C2373">
        <v>63364.999999999993</v>
      </c>
      <c r="D2373">
        <v>71300</v>
      </c>
      <c r="E2373">
        <v>79120</v>
      </c>
      <c r="F2373">
        <v>85560</v>
      </c>
      <c r="G2373">
        <v>91885</v>
      </c>
      <c r="H2373">
        <v>98209.999999999985</v>
      </c>
      <c r="I2373">
        <v>104534.99999999999</v>
      </c>
    </row>
    <row r="2374" spans="1:11" x14ac:dyDescent="0.3">
      <c r="A2374" s="108" t="s">
        <v>471</v>
      </c>
      <c r="B2374">
        <v>60949.999999999993</v>
      </c>
      <c r="C2374">
        <v>69690</v>
      </c>
      <c r="D2374">
        <v>78430</v>
      </c>
      <c r="E2374">
        <v>87055</v>
      </c>
      <c r="F2374">
        <v>94070</v>
      </c>
      <c r="G2374">
        <v>101084.99999999999</v>
      </c>
      <c r="H2374">
        <v>107984.99999999999</v>
      </c>
      <c r="I2374">
        <v>114999.99999999999</v>
      </c>
    </row>
    <row r="2375" spans="1:11" x14ac:dyDescent="0.3">
      <c r="A2375" s="108" t="s">
        <v>472</v>
      </c>
      <c r="B2375">
        <v>62214.999999999993</v>
      </c>
      <c r="C2375">
        <v>71070</v>
      </c>
      <c r="D2375">
        <v>79925</v>
      </c>
      <c r="E2375">
        <v>88780</v>
      </c>
      <c r="F2375">
        <v>95909.999999999985</v>
      </c>
      <c r="G2375">
        <v>103039.99999999999</v>
      </c>
      <c r="H2375">
        <v>110169.99999999999</v>
      </c>
      <c r="I2375">
        <v>117299.99999999999</v>
      </c>
    </row>
    <row r="2376" spans="1:11" x14ac:dyDescent="0.3">
      <c r="A2376" s="108" t="s">
        <v>473</v>
      </c>
      <c r="B2376">
        <v>55429.999999999993</v>
      </c>
      <c r="C2376">
        <v>63364.999999999993</v>
      </c>
      <c r="D2376">
        <v>71300</v>
      </c>
      <c r="E2376">
        <v>79120</v>
      </c>
      <c r="F2376">
        <v>85560</v>
      </c>
      <c r="G2376">
        <v>91885</v>
      </c>
      <c r="H2376">
        <v>98209.999999999985</v>
      </c>
      <c r="I2376">
        <v>104534.99999999999</v>
      </c>
    </row>
    <row r="2377" spans="1:11" x14ac:dyDescent="0.3">
      <c r="A2377" s="108" t="s">
        <v>474</v>
      </c>
      <c r="B2377">
        <v>70035</v>
      </c>
      <c r="C2377">
        <v>80040</v>
      </c>
      <c r="D2377">
        <v>90045</v>
      </c>
      <c r="E2377">
        <v>99934.999999999985</v>
      </c>
      <c r="F2377">
        <v>107984.99999999999</v>
      </c>
      <c r="G2377">
        <v>116034.99999999999</v>
      </c>
      <c r="H2377">
        <v>123969.99999999999</v>
      </c>
      <c r="I2377">
        <v>132020</v>
      </c>
    </row>
    <row r="2378" spans="1:11" x14ac:dyDescent="0.3">
      <c r="A2378" s="108" t="s">
        <v>475</v>
      </c>
      <c r="B2378">
        <v>54854.999999999993</v>
      </c>
      <c r="C2378">
        <v>62674.999999999993</v>
      </c>
      <c r="D2378">
        <v>70495</v>
      </c>
      <c r="E2378">
        <v>78315</v>
      </c>
      <c r="F2378">
        <v>84640</v>
      </c>
      <c r="G2378">
        <v>90850</v>
      </c>
      <c r="H2378">
        <v>97174.999999999985</v>
      </c>
      <c r="I2378">
        <v>103384.99999999999</v>
      </c>
    </row>
    <row r="2379" spans="1:11" x14ac:dyDescent="0.3">
      <c r="A2379" s="108" t="s">
        <v>476</v>
      </c>
      <c r="B2379">
        <v>66815</v>
      </c>
      <c r="C2379">
        <v>76360</v>
      </c>
      <c r="D2379">
        <v>85905</v>
      </c>
      <c r="E2379">
        <v>95334.999999999985</v>
      </c>
      <c r="F2379">
        <v>103039.99999999999</v>
      </c>
      <c r="G2379">
        <v>110629.99999999999</v>
      </c>
      <c r="H2379">
        <v>118219.99999999999</v>
      </c>
      <c r="I2379">
        <v>125924.99999999999</v>
      </c>
    </row>
    <row r="2380" spans="1:11" x14ac:dyDescent="0.3">
      <c r="A2380" s="108" t="s">
        <v>477</v>
      </c>
      <c r="B2380">
        <v>88895</v>
      </c>
      <c r="C2380">
        <v>101544.99999999999</v>
      </c>
      <c r="D2380">
        <v>114194.99999999999</v>
      </c>
      <c r="E2380">
        <v>126844.99999999999</v>
      </c>
      <c r="F2380">
        <v>137080</v>
      </c>
      <c r="G2380">
        <v>147200</v>
      </c>
      <c r="H2380">
        <v>157320</v>
      </c>
      <c r="I2380">
        <v>167440</v>
      </c>
    </row>
    <row r="2381" spans="1:11" x14ac:dyDescent="0.3">
      <c r="A2381" s="108" t="s">
        <v>478</v>
      </c>
      <c r="B2381">
        <v>54854.999999999993</v>
      </c>
      <c r="C2381">
        <v>62674.999999999993</v>
      </c>
      <c r="D2381">
        <v>70495</v>
      </c>
      <c r="E2381">
        <v>78315</v>
      </c>
      <c r="F2381">
        <v>84640</v>
      </c>
      <c r="G2381">
        <v>90850</v>
      </c>
      <c r="H2381">
        <v>97174.999999999985</v>
      </c>
      <c r="I2381">
        <v>103384.99999999999</v>
      </c>
      <c r="K2381" s="101"/>
    </row>
    <row r="2382" spans="1:11" x14ac:dyDescent="0.3">
      <c r="A2382" s="108" t="s">
        <v>479</v>
      </c>
      <c r="B2382">
        <v>54854.999999999993</v>
      </c>
      <c r="C2382">
        <v>62674.999999999993</v>
      </c>
      <c r="D2382">
        <v>70495</v>
      </c>
      <c r="E2382">
        <v>78315</v>
      </c>
      <c r="F2382">
        <v>84640</v>
      </c>
      <c r="G2382">
        <v>90850</v>
      </c>
      <c r="H2382">
        <v>97174.999999999985</v>
      </c>
      <c r="I2382">
        <v>103384.99999999999</v>
      </c>
    </row>
    <row r="2383" spans="1:11" x14ac:dyDescent="0.3">
      <c r="A2383" s="108" t="s">
        <v>266</v>
      </c>
      <c r="B2383">
        <v>58304.999999999993</v>
      </c>
      <c r="C2383">
        <v>66585</v>
      </c>
      <c r="D2383">
        <v>74865</v>
      </c>
      <c r="E2383">
        <v>83145</v>
      </c>
      <c r="F2383">
        <v>89815</v>
      </c>
      <c r="G2383">
        <v>96484.999999999985</v>
      </c>
      <c r="H2383">
        <v>103154.99999999999</v>
      </c>
      <c r="I2383">
        <v>109824.99999999999</v>
      </c>
    </row>
    <row r="2384" spans="1:11" x14ac:dyDescent="0.3">
      <c r="A2384" s="108" t="s">
        <v>480</v>
      </c>
      <c r="B2384">
        <v>66815</v>
      </c>
      <c r="C2384">
        <v>76360</v>
      </c>
      <c r="D2384">
        <v>85905</v>
      </c>
      <c r="E2384">
        <v>95334.999999999985</v>
      </c>
      <c r="F2384">
        <v>103039.99999999999</v>
      </c>
      <c r="G2384">
        <v>110629.99999999999</v>
      </c>
      <c r="H2384">
        <v>118219.99999999999</v>
      </c>
      <c r="I2384">
        <v>125924.99999999999</v>
      </c>
    </row>
    <row r="2385" spans="1:9" x14ac:dyDescent="0.3">
      <c r="A2385" s="108" t="s">
        <v>481</v>
      </c>
      <c r="B2385">
        <v>63364.999999999993</v>
      </c>
      <c r="C2385">
        <v>72450</v>
      </c>
      <c r="D2385">
        <v>81535</v>
      </c>
      <c r="E2385">
        <v>90505</v>
      </c>
      <c r="F2385">
        <v>97749.999999999985</v>
      </c>
      <c r="G2385">
        <v>104994.99999999999</v>
      </c>
      <c r="H2385">
        <v>112239.99999999999</v>
      </c>
      <c r="I2385">
        <v>119484.99999999999</v>
      </c>
    </row>
    <row r="2386" spans="1:9" x14ac:dyDescent="0.3">
      <c r="A2386" s="108" t="s">
        <v>482</v>
      </c>
      <c r="B2386">
        <v>83605</v>
      </c>
      <c r="C2386">
        <v>95564.999999999985</v>
      </c>
      <c r="D2386">
        <v>107524.99999999999</v>
      </c>
      <c r="E2386">
        <v>119369.99999999999</v>
      </c>
      <c r="F2386">
        <v>129029.99999999999</v>
      </c>
      <c r="G2386">
        <v>138575</v>
      </c>
      <c r="H2386">
        <v>148120</v>
      </c>
      <c r="I2386">
        <v>157665</v>
      </c>
    </row>
    <row r="2387" spans="1:9" x14ac:dyDescent="0.3">
      <c r="A2387" s="108" t="s">
        <v>483</v>
      </c>
      <c r="B2387">
        <v>55199.999999999993</v>
      </c>
      <c r="C2387">
        <v>63019.999999999993</v>
      </c>
      <c r="D2387">
        <v>70955</v>
      </c>
      <c r="E2387">
        <v>78775</v>
      </c>
      <c r="F2387">
        <v>85100</v>
      </c>
      <c r="G2387">
        <v>91425</v>
      </c>
      <c r="H2387">
        <v>97749.999999999985</v>
      </c>
      <c r="I2387">
        <v>104074.99999999999</v>
      </c>
    </row>
    <row r="2388" spans="1:9" x14ac:dyDescent="0.3">
      <c r="A2388" s="108" t="s">
        <v>484</v>
      </c>
      <c r="B2388">
        <v>54854.999999999993</v>
      </c>
      <c r="C2388">
        <v>62674.999999999993</v>
      </c>
      <c r="D2388">
        <v>70495</v>
      </c>
      <c r="E2388">
        <v>78315</v>
      </c>
      <c r="F2388">
        <v>84640</v>
      </c>
      <c r="G2388">
        <v>90850</v>
      </c>
      <c r="H2388">
        <v>97174.999999999985</v>
      </c>
      <c r="I2388">
        <v>103384.99999999999</v>
      </c>
    </row>
    <row r="2389" spans="1:9" x14ac:dyDescent="0.3">
      <c r="A2389" s="108" t="s">
        <v>485</v>
      </c>
      <c r="B2389">
        <v>86135</v>
      </c>
      <c r="C2389">
        <v>98439.999999999985</v>
      </c>
      <c r="D2389">
        <v>110744.99999999999</v>
      </c>
      <c r="E2389">
        <v>123049.99999999999</v>
      </c>
      <c r="F2389">
        <v>132940</v>
      </c>
      <c r="G2389">
        <v>142830</v>
      </c>
      <c r="H2389">
        <v>152605</v>
      </c>
      <c r="I2389">
        <v>162495</v>
      </c>
    </row>
    <row r="2390" spans="1:9" x14ac:dyDescent="0.3">
      <c r="A2390" s="108" t="s">
        <v>486</v>
      </c>
      <c r="B2390">
        <v>61984.999999999993</v>
      </c>
      <c r="C2390">
        <v>70840</v>
      </c>
      <c r="D2390">
        <v>79695</v>
      </c>
      <c r="E2390">
        <v>88435</v>
      </c>
      <c r="F2390">
        <v>95564.999999999985</v>
      </c>
      <c r="G2390">
        <v>102694.99999999999</v>
      </c>
      <c r="H2390">
        <v>109709.99999999999</v>
      </c>
      <c r="I2390">
        <v>116839.99999999999</v>
      </c>
    </row>
    <row r="2391" spans="1:9" x14ac:dyDescent="0.3">
      <c r="A2391" s="108" t="s">
        <v>487</v>
      </c>
      <c r="B2391">
        <v>55659.999999999993</v>
      </c>
      <c r="C2391">
        <v>63594.999999999993</v>
      </c>
      <c r="D2391">
        <v>71530</v>
      </c>
      <c r="E2391">
        <v>79465</v>
      </c>
      <c r="F2391">
        <v>85905</v>
      </c>
      <c r="G2391">
        <v>92230</v>
      </c>
      <c r="H2391">
        <v>98554.999999999985</v>
      </c>
      <c r="I2391">
        <v>104994.99999999999</v>
      </c>
    </row>
    <row r="2392" spans="1:9" x14ac:dyDescent="0.3">
      <c r="A2392" s="108" t="s">
        <v>488</v>
      </c>
      <c r="B2392">
        <v>54854.999999999993</v>
      </c>
      <c r="C2392">
        <v>62674.999999999993</v>
      </c>
      <c r="D2392">
        <v>70495</v>
      </c>
      <c r="E2392">
        <v>78315</v>
      </c>
      <c r="F2392">
        <v>84640</v>
      </c>
      <c r="G2392">
        <v>90850</v>
      </c>
      <c r="H2392">
        <v>97174.999999999985</v>
      </c>
      <c r="I2392">
        <v>103384.99999999999</v>
      </c>
    </row>
    <row r="2393" spans="1:9" x14ac:dyDescent="0.3">
      <c r="A2393" s="108" t="s">
        <v>489</v>
      </c>
      <c r="B2393">
        <v>54854.999999999993</v>
      </c>
      <c r="C2393">
        <v>62674.999999999993</v>
      </c>
      <c r="D2393">
        <v>70495</v>
      </c>
      <c r="E2393">
        <v>78315</v>
      </c>
      <c r="F2393">
        <v>84640</v>
      </c>
      <c r="G2393">
        <v>90850</v>
      </c>
      <c r="H2393">
        <v>97174.999999999985</v>
      </c>
      <c r="I2393">
        <v>103384.99999999999</v>
      </c>
    </row>
    <row r="2394" spans="1:9" x14ac:dyDescent="0.3">
      <c r="A2394" s="108" t="s">
        <v>12</v>
      </c>
      <c r="B2394">
        <v>54854.999999999993</v>
      </c>
      <c r="C2394">
        <v>62674.999999999993</v>
      </c>
      <c r="D2394">
        <v>70495</v>
      </c>
      <c r="E2394">
        <v>78315</v>
      </c>
      <c r="F2394">
        <v>84640</v>
      </c>
      <c r="G2394">
        <v>90850</v>
      </c>
      <c r="H2394">
        <v>97174.999999999985</v>
      </c>
      <c r="I2394">
        <v>103384.99999999999</v>
      </c>
    </row>
    <row r="2395" spans="1:9" x14ac:dyDescent="0.3">
      <c r="A2395" s="108" t="s">
        <v>490</v>
      </c>
      <c r="B2395">
        <v>61984.999999999993</v>
      </c>
      <c r="C2395">
        <v>70840</v>
      </c>
      <c r="D2395">
        <v>79695</v>
      </c>
      <c r="E2395">
        <v>88435</v>
      </c>
      <c r="F2395">
        <v>95564.999999999985</v>
      </c>
      <c r="G2395">
        <v>102694.99999999999</v>
      </c>
      <c r="H2395">
        <v>109709.99999999999</v>
      </c>
      <c r="I2395">
        <v>116839.99999999999</v>
      </c>
    </row>
    <row r="2396" spans="1:9" x14ac:dyDescent="0.3">
      <c r="A2396" s="108" t="s">
        <v>491</v>
      </c>
      <c r="B2396">
        <v>63364.999999999993</v>
      </c>
      <c r="C2396">
        <v>72450</v>
      </c>
      <c r="D2396">
        <v>81535</v>
      </c>
      <c r="E2396">
        <v>90505</v>
      </c>
      <c r="F2396">
        <v>97749.999999999985</v>
      </c>
      <c r="G2396">
        <v>104994.99999999999</v>
      </c>
      <c r="H2396">
        <v>112239.99999999999</v>
      </c>
      <c r="I2396">
        <v>119484.99999999999</v>
      </c>
    </row>
    <row r="2397" spans="1:9" x14ac:dyDescent="0.3">
      <c r="A2397" s="108" t="s">
        <v>275</v>
      </c>
      <c r="B2397">
        <v>88895</v>
      </c>
      <c r="C2397">
        <v>101544.99999999999</v>
      </c>
      <c r="D2397">
        <v>114194.99999999999</v>
      </c>
      <c r="E2397">
        <v>126844.99999999999</v>
      </c>
      <c r="F2397">
        <v>137080</v>
      </c>
      <c r="G2397">
        <v>147200</v>
      </c>
      <c r="H2397">
        <v>157320</v>
      </c>
      <c r="I2397">
        <v>167440</v>
      </c>
    </row>
    <row r="2398" spans="1:9" x14ac:dyDescent="0.3">
      <c r="A2398" s="108" t="s">
        <v>14</v>
      </c>
      <c r="B2398">
        <v>63364.999999999993</v>
      </c>
      <c r="C2398">
        <v>72335</v>
      </c>
      <c r="D2398">
        <v>81420</v>
      </c>
      <c r="E2398">
        <v>90390</v>
      </c>
      <c r="F2398">
        <v>97634.999999999985</v>
      </c>
      <c r="G2398">
        <v>104879.99999999999</v>
      </c>
      <c r="H2398">
        <v>112124.99999999999</v>
      </c>
      <c r="I2398">
        <v>119369.99999999999</v>
      </c>
    </row>
    <row r="2399" spans="1:9" x14ac:dyDescent="0.3">
      <c r="A2399" s="108" t="s">
        <v>492</v>
      </c>
      <c r="B2399">
        <v>57154.999999999993</v>
      </c>
      <c r="C2399">
        <v>65319.999999999993</v>
      </c>
      <c r="D2399">
        <v>73485</v>
      </c>
      <c r="E2399">
        <v>81535</v>
      </c>
      <c r="F2399">
        <v>88090</v>
      </c>
      <c r="G2399">
        <v>94644.999999999985</v>
      </c>
      <c r="H2399">
        <v>101199.99999999999</v>
      </c>
      <c r="I2399">
        <v>107639.99999999999</v>
      </c>
    </row>
    <row r="2400" spans="1:9" x14ac:dyDescent="0.3">
      <c r="A2400" s="108" t="s">
        <v>493</v>
      </c>
      <c r="B2400">
        <v>54854.999999999993</v>
      </c>
      <c r="C2400">
        <v>62674.999999999993</v>
      </c>
      <c r="D2400">
        <v>70495</v>
      </c>
      <c r="E2400">
        <v>78315</v>
      </c>
      <c r="F2400">
        <v>84640</v>
      </c>
      <c r="G2400">
        <v>90850</v>
      </c>
      <c r="H2400">
        <v>97174.999999999985</v>
      </c>
      <c r="I2400">
        <v>103384.99999999999</v>
      </c>
    </row>
    <row r="2401" spans="1:9" x14ac:dyDescent="0.3">
      <c r="A2401" s="108" t="s">
        <v>494</v>
      </c>
      <c r="B2401">
        <v>54854.999999999993</v>
      </c>
      <c r="C2401">
        <v>62674.999999999993</v>
      </c>
      <c r="D2401">
        <v>70495</v>
      </c>
      <c r="E2401">
        <v>78315</v>
      </c>
      <c r="F2401">
        <v>84640</v>
      </c>
      <c r="G2401">
        <v>90850</v>
      </c>
      <c r="H2401">
        <v>97174.999999999985</v>
      </c>
      <c r="I2401">
        <v>103384.99999999999</v>
      </c>
    </row>
    <row r="2402" spans="1:9" x14ac:dyDescent="0.3">
      <c r="A2402" s="108" t="s">
        <v>495</v>
      </c>
      <c r="B2402">
        <v>62214.999999999993</v>
      </c>
      <c r="C2402">
        <v>71070</v>
      </c>
      <c r="D2402">
        <v>79925</v>
      </c>
      <c r="E2402">
        <v>88780</v>
      </c>
      <c r="F2402">
        <v>95909.999999999985</v>
      </c>
      <c r="G2402">
        <v>103039.99999999999</v>
      </c>
      <c r="H2402">
        <v>110169.99999999999</v>
      </c>
      <c r="I2402">
        <v>117299.99999999999</v>
      </c>
    </row>
    <row r="2403" spans="1:9" x14ac:dyDescent="0.3">
      <c r="A2403" s="108" t="s">
        <v>16</v>
      </c>
      <c r="B2403">
        <v>54854.999999999993</v>
      </c>
      <c r="C2403">
        <v>62674.999999999993</v>
      </c>
      <c r="D2403">
        <v>70495</v>
      </c>
      <c r="E2403">
        <v>78315</v>
      </c>
      <c r="F2403">
        <v>84640</v>
      </c>
      <c r="G2403">
        <v>90850</v>
      </c>
      <c r="H2403">
        <v>97174.999999999985</v>
      </c>
      <c r="I2403">
        <v>103384.99999999999</v>
      </c>
    </row>
    <row r="2404" spans="1:9" x14ac:dyDescent="0.3">
      <c r="A2404" s="108" t="s">
        <v>496</v>
      </c>
      <c r="B2404">
        <v>54854.999999999993</v>
      </c>
      <c r="C2404">
        <v>62674.999999999993</v>
      </c>
      <c r="D2404">
        <v>70495</v>
      </c>
      <c r="E2404">
        <v>78315</v>
      </c>
      <c r="F2404">
        <v>84640</v>
      </c>
      <c r="G2404">
        <v>90850</v>
      </c>
      <c r="H2404">
        <v>97174.999999999985</v>
      </c>
      <c r="I2404">
        <v>103384.99999999999</v>
      </c>
    </row>
    <row r="2405" spans="1:9" x14ac:dyDescent="0.3">
      <c r="A2405" s="108" t="s">
        <v>497</v>
      </c>
      <c r="B2405">
        <v>71415</v>
      </c>
      <c r="C2405">
        <v>81535</v>
      </c>
      <c r="D2405">
        <v>91770</v>
      </c>
      <c r="E2405">
        <v>101889.99999999999</v>
      </c>
      <c r="F2405">
        <v>110054.99999999999</v>
      </c>
      <c r="G2405">
        <v>118219.99999999999</v>
      </c>
      <c r="H2405">
        <v>126384.99999999999</v>
      </c>
      <c r="I2405">
        <v>134550</v>
      </c>
    </row>
    <row r="2406" spans="1:9" x14ac:dyDescent="0.3">
      <c r="A2406" s="108" t="s">
        <v>498</v>
      </c>
      <c r="B2406">
        <v>54854.999999999993</v>
      </c>
      <c r="C2406">
        <v>62674.999999999993</v>
      </c>
      <c r="D2406">
        <v>70495</v>
      </c>
      <c r="E2406">
        <v>78315</v>
      </c>
      <c r="F2406">
        <v>84640</v>
      </c>
      <c r="G2406">
        <v>90850</v>
      </c>
      <c r="H2406">
        <v>97174.999999999985</v>
      </c>
      <c r="I2406">
        <v>103384.99999999999</v>
      </c>
    </row>
    <row r="2407" spans="1:9" x14ac:dyDescent="0.3">
      <c r="A2407" s="108" t="s">
        <v>499</v>
      </c>
      <c r="B2407">
        <v>55429.999999999993</v>
      </c>
      <c r="C2407">
        <v>63364.999999999993</v>
      </c>
      <c r="D2407">
        <v>71300</v>
      </c>
      <c r="E2407">
        <v>79120</v>
      </c>
      <c r="F2407">
        <v>85560</v>
      </c>
      <c r="G2407">
        <v>91885</v>
      </c>
      <c r="H2407">
        <v>98209.999999999985</v>
      </c>
      <c r="I2407">
        <v>104534.99999999999</v>
      </c>
    </row>
    <row r="2408" spans="1:9" x14ac:dyDescent="0.3">
      <c r="A2408" s="108" t="s">
        <v>20</v>
      </c>
      <c r="B2408">
        <v>60949.999999999993</v>
      </c>
      <c r="C2408">
        <v>69690</v>
      </c>
      <c r="D2408">
        <v>78430</v>
      </c>
      <c r="E2408">
        <v>87055</v>
      </c>
      <c r="F2408">
        <v>94070</v>
      </c>
      <c r="G2408">
        <v>101084.99999999999</v>
      </c>
      <c r="H2408">
        <v>107984.99999999999</v>
      </c>
      <c r="I2408">
        <v>114999.99999999999</v>
      </c>
    </row>
    <row r="2409" spans="1:9" x14ac:dyDescent="0.3">
      <c r="A2409" s="108" t="s">
        <v>500</v>
      </c>
      <c r="B2409">
        <v>55429.999999999993</v>
      </c>
      <c r="C2409">
        <v>63364.999999999993</v>
      </c>
      <c r="D2409">
        <v>71300</v>
      </c>
      <c r="E2409">
        <v>79120</v>
      </c>
      <c r="F2409">
        <v>85560</v>
      </c>
      <c r="G2409">
        <v>91885</v>
      </c>
      <c r="H2409">
        <v>98209.999999999985</v>
      </c>
      <c r="I2409">
        <v>104534.99999999999</v>
      </c>
    </row>
    <row r="2410" spans="1:9" x14ac:dyDescent="0.3">
      <c r="A2410" s="108" t="s">
        <v>501</v>
      </c>
      <c r="B2410">
        <v>57039.999999999993</v>
      </c>
      <c r="C2410">
        <v>65204.999999999993</v>
      </c>
      <c r="D2410">
        <v>73370</v>
      </c>
      <c r="E2410">
        <v>81420</v>
      </c>
      <c r="F2410">
        <v>87975</v>
      </c>
      <c r="G2410">
        <v>94529.999999999985</v>
      </c>
      <c r="H2410">
        <v>100969.99999999999</v>
      </c>
      <c r="I2410">
        <v>107524.99999999999</v>
      </c>
    </row>
    <row r="2411" spans="1:9" x14ac:dyDescent="0.3">
      <c r="A2411" s="108" t="s">
        <v>502</v>
      </c>
      <c r="B2411">
        <v>54854.999999999993</v>
      </c>
      <c r="C2411">
        <v>62674.999999999993</v>
      </c>
      <c r="D2411">
        <v>70495</v>
      </c>
      <c r="E2411">
        <v>78315</v>
      </c>
      <c r="F2411">
        <v>84640</v>
      </c>
      <c r="G2411">
        <v>90850</v>
      </c>
      <c r="H2411">
        <v>97174.999999999985</v>
      </c>
      <c r="I2411">
        <v>103384.99999999999</v>
      </c>
    </row>
    <row r="2412" spans="1:9" x14ac:dyDescent="0.3">
      <c r="A2412" s="108" t="s">
        <v>503</v>
      </c>
      <c r="B2412">
        <v>78430</v>
      </c>
      <c r="C2412">
        <v>89700</v>
      </c>
      <c r="D2412">
        <v>100854.99999999999</v>
      </c>
      <c r="E2412">
        <v>112009.99999999999</v>
      </c>
      <c r="F2412">
        <v>120979.99999999999</v>
      </c>
      <c r="G2412">
        <v>129949.99999999999</v>
      </c>
      <c r="H2412">
        <v>138920</v>
      </c>
      <c r="I2412">
        <v>147890</v>
      </c>
    </row>
    <row r="2413" spans="1:9" x14ac:dyDescent="0.3">
      <c r="A2413" s="108" t="s">
        <v>504</v>
      </c>
      <c r="B2413">
        <v>54854.999999999993</v>
      </c>
      <c r="C2413">
        <v>62674.999999999993</v>
      </c>
      <c r="D2413">
        <v>70495</v>
      </c>
      <c r="E2413">
        <v>78315</v>
      </c>
      <c r="F2413">
        <v>84640</v>
      </c>
      <c r="G2413">
        <v>90850</v>
      </c>
      <c r="H2413">
        <v>97174.999999999985</v>
      </c>
      <c r="I2413">
        <v>103384.99999999999</v>
      </c>
    </row>
    <row r="2414" spans="1:9" x14ac:dyDescent="0.3">
      <c r="A2414" s="108" t="s">
        <v>505</v>
      </c>
      <c r="B2414">
        <v>55889.999999999993</v>
      </c>
      <c r="C2414">
        <v>63824.999999999993</v>
      </c>
      <c r="D2414">
        <v>71760</v>
      </c>
      <c r="E2414">
        <v>79695</v>
      </c>
      <c r="F2414">
        <v>86135</v>
      </c>
      <c r="G2414">
        <v>92460</v>
      </c>
      <c r="H2414">
        <v>98899.999999999985</v>
      </c>
      <c r="I2414">
        <v>105224.99999999999</v>
      </c>
    </row>
    <row r="2415" spans="1:9" x14ac:dyDescent="0.3">
      <c r="A2415" s="108" t="s">
        <v>506</v>
      </c>
      <c r="B2415">
        <v>66815</v>
      </c>
      <c r="C2415">
        <v>76360</v>
      </c>
      <c r="D2415">
        <v>85905</v>
      </c>
      <c r="E2415">
        <v>95334.999999999985</v>
      </c>
      <c r="F2415">
        <v>103039.99999999999</v>
      </c>
      <c r="G2415">
        <v>110629.99999999999</v>
      </c>
      <c r="H2415">
        <v>118219.99999999999</v>
      </c>
      <c r="I2415">
        <v>125924.99999999999</v>
      </c>
    </row>
    <row r="2416" spans="1:9" x14ac:dyDescent="0.3">
      <c r="A2416" s="108" t="s">
        <v>507</v>
      </c>
      <c r="B2416">
        <v>54854.999999999993</v>
      </c>
      <c r="C2416">
        <v>62674.999999999993</v>
      </c>
      <c r="D2416">
        <v>70495</v>
      </c>
      <c r="E2416">
        <v>78315</v>
      </c>
      <c r="F2416">
        <v>84640</v>
      </c>
      <c r="G2416">
        <v>90850</v>
      </c>
      <c r="H2416">
        <v>97174.999999999985</v>
      </c>
      <c r="I2416">
        <v>103384.99999999999</v>
      </c>
    </row>
    <row r="2417" spans="1:9" x14ac:dyDescent="0.3">
      <c r="A2417" s="108" t="s">
        <v>508</v>
      </c>
      <c r="B2417">
        <v>54854.999999999993</v>
      </c>
      <c r="C2417">
        <v>62674.999999999993</v>
      </c>
      <c r="D2417">
        <v>70495</v>
      </c>
      <c r="E2417">
        <v>78315</v>
      </c>
      <c r="F2417">
        <v>84640</v>
      </c>
      <c r="G2417">
        <v>90850</v>
      </c>
      <c r="H2417">
        <v>97174.999999999985</v>
      </c>
      <c r="I2417">
        <v>103384.99999999999</v>
      </c>
    </row>
    <row r="2418" spans="1:9" x14ac:dyDescent="0.3">
      <c r="A2418" s="108" t="s">
        <v>509</v>
      </c>
      <c r="B2418">
        <v>65434.999999999993</v>
      </c>
      <c r="C2418">
        <v>74750</v>
      </c>
      <c r="D2418">
        <v>84065</v>
      </c>
      <c r="E2418">
        <v>93380</v>
      </c>
      <c r="F2418">
        <v>100854.99999999999</v>
      </c>
      <c r="G2418">
        <v>108329.99999999999</v>
      </c>
      <c r="H2418">
        <v>115804.99999999999</v>
      </c>
      <c r="I2418">
        <v>123279.99999999999</v>
      </c>
    </row>
    <row r="2419" spans="1:9" x14ac:dyDescent="0.3">
      <c r="A2419" s="108" t="s">
        <v>510</v>
      </c>
      <c r="B2419">
        <v>58304.999999999993</v>
      </c>
      <c r="C2419">
        <v>66585</v>
      </c>
      <c r="D2419">
        <v>74865</v>
      </c>
      <c r="E2419">
        <v>83145</v>
      </c>
      <c r="F2419">
        <v>89815</v>
      </c>
      <c r="G2419">
        <v>96484.999999999985</v>
      </c>
      <c r="H2419">
        <v>103154.99999999999</v>
      </c>
      <c r="I2419">
        <v>109824.99999999999</v>
      </c>
    </row>
    <row r="2420" spans="1:9" x14ac:dyDescent="0.3">
      <c r="A2420" s="108" t="s">
        <v>511</v>
      </c>
      <c r="B2420">
        <v>54854.999999999993</v>
      </c>
      <c r="C2420">
        <v>62674.999999999993</v>
      </c>
      <c r="D2420">
        <v>70495</v>
      </c>
      <c r="E2420">
        <v>78315</v>
      </c>
      <c r="F2420">
        <v>84640</v>
      </c>
      <c r="G2420">
        <v>90850</v>
      </c>
      <c r="H2420">
        <v>97174.999999999985</v>
      </c>
      <c r="I2420">
        <v>103384.99999999999</v>
      </c>
    </row>
    <row r="2421" spans="1:9" x14ac:dyDescent="0.3">
      <c r="A2421" s="108" t="s">
        <v>512</v>
      </c>
      <c r="B2421">
        <v>65089.999999999993</v>
      </c>
      <c r="C2421">
        <v>74405</v>
      </c>
      <c r="D2421">
        <v>83720</v>
      </c>
      <c r="E2421">
        <v>92920</v>
      </c>
      <c r="F2421">
        <v>100394.99999999999</v>
      </c>
      <c r="G2421">
        <v>107869.99999999999</v>
      </c>
      <c r="H2421">
        <v>115229.99999999999</v>
      </c>
      <c r="I2421">
        <v>122704.99999999999</v>
      </c>
    </row>
    <row r="2422" spans="1:9" x14ac:dyDescent="0.3">
      <c r="A2422" s="108" t="s">
        <v>513</v>
      </c>
      <c r="B2422">
        <v>58419.999999999993</v>
      </c>
      <c r="C2422">
        <v>66700</v>
      </c>
      <c r="D2422">
        <v>75095</v>
      </c>
      <c r="E2422">
        <v>83375</v>
      </c>
      <c r="F2422">
        <v>90045</v>
      </c>
      <c r="G2422">
        <v>96714.999999999985</v>
      </c>
      <c r="H2422">
        <v>103384.99999999999</v>
      </c>
      <c r="I2422">
        <v>110054.99999999999</v>
      </c>
    </row>
    <row r="2423" spans="1:9" x14ac:dyDescent="0.3">
      <c r="A2423" s="108" t="s">
        <v>514</v>
      </c>
      <c r="B2423">
        <v>63364.999999999993</v>
      </c>
      <c r="C2423">
        <v>72450</v>
      </c>
      <c r="D2423">
        <v>81535</v>
      </c>
      <c r="E2423">
        <v>90505</v>
      </c>
      <c r="F2423">
        <v>97749.999999999985</v>
      </c>
      <c r="G2423">
        <v>104994.99999999999</v>
      </c>
      <c r="H2423">
        <v>112239.99999999999</v>
      </c>
      <c r="I2423">
        <v>119484.99999999999</v>
      </c>
    </row>
    <row r="2424" spans="1:9" x14ac:dyDescent="0.3">
      <c r="A2424" s="108" t="s">
        <v>515</v>
      </c>
      <c r="B2424">
        <v>54854.999999999993</v>
      </c>
      <c r="C2424">
        <v>62674.999999999993</v>
      </c>
      <c r="D2424">
        <v>70495</v>
      </c>
      <c r="E2424">
        <v>78315</v>
      </c>
      <c r="F2424">
        <v>84640</v>
      </c>
      <c r="G2424">
        <v>90850</v>
      </c>
      <c r="H2424">
        <v>97174.999999999985</v>
      </c>
      <c r="I2424">
        <v>103384.99999999999</v>
      </c>
    </row>
    <row r="2425" spans="1:9" x14ac:dyDescent="0.3">
      <c r="A2425" s="108" t="s">
        <v>516</v>
      </c>
      <c r="B2425">
        <v>55659.999999999993</v>
      </c>
      <c r="C2425">
        <v>63594.999999999993</v>
      </c>
      <c r="D2425">
        <v>71530</v>
      </c>
      <c r="E2425">
        <v>79465</v>
      </c>
      <c r="F2425">
        <v>85905</v>
      </c>
      <c r="G2425">
        <v>92230</v>
      </c>
      <c r="H2425">
        <v>98554.999999999985</v>
      </c>
      <c r="I2425">
        <v>104994.99999999999</v>
      </c>
    </row>
    <row r="2426" spans="1:9" x14ac:dyDescent="0.3">
      <c r="A2426" s="108" t="s">
        <v>517</v>
      </c>
      <c r="B2426">
        <v>78430</v>
      </c>
      <c r="C2426">
        <v>89700</v>
      </c>
      <c r="D2426">
        <v>100854.99999999999</v>
      </c>
      <c r="E2426">
        <v>112009.99999999999</v>
      </c>
      <c r="F2426">
        <v>120979.99999999999</v>
      </c>
      <c r="G2426">
        <v>129949.99999999999</v>
      </c>
      <c r="H2426">
        <v>138920</v>
      </c>
      <c r="I2426">
        <v>147890</v>
      </c>
    </row>
    <row r="2427" spans="1:9" x14ac:dyDescent="0.3">
      <c r="A2427" s="108" t="s">
        <v>518</v>
      </c>
      <c r="B2427">
        <v>54854.999999999993</v>
      </c>
      <c r="C2427">
        <v>62674.999999999993</v>
      </c>
      <c r="D2427">
        <v>70495</v>
      </c>
      <c r="E2427">
        <v>78315</v>
      </c>
      <c r="F2427">
        <v>84640</v>
      </c>
      <c r="G2427">
        <v>90850</v>
      </c>
      <c r="H2427">
        <v>97174.999999999985</v>
      </c>
      <c r="I2427">
        <v>103384.99999999999</v>
      </c>
    </row>
    <row r="2428" spans="1:9" x14ac:dyDescent="0.3">
      <c r="A2428" s="108" t="s">
        <v>519</v>
      </c>
      <c r="B2428">
        <v>55429.999999999993</v>
      </c>
      <c r="C2428">
        <v>63364.999999999993</v>
      </c>
      <c r="D2428">
        <v>71300</v>
      </c>
      <c r="E2428">
        <v>79120</v>
      </c>
      <c r="F2428">
        <v>85560</v>
      </c>
      <c r="G2428">
        <v>91885</v>
      </c>
      <c r="H2428">
        <v>98209.999999999985</v>
      </c>
      <c r="I2428">
        <v>104534.99999999999</v>
      </c>
    </row>
    <row r="2429" spans="1:9" x14ac:dyDescent="0.3">
      <c r="A2429" s="108" t="s">
        <v>168</v>
      </c>
      <c r="B2429">
        <v>54854.999999999993</v>
      </c>
      <c r="C2429">
        <v>62674.999999999993</v>
      </c>
      <c r="D2429">
        <v>70495</v>
      </c>
      <c r="E2429">
        <v>78315</v>
      </c>
      <c r="F2429">
        <v>84640</v>
      </c>
      <c r="G2429">
        <v>90850</v>
      </c>
      <c r="H2429">
        <v>97174.999999999985</v>
      </c>
      <c r="I2429">
        <v>103384.99999999999</v>
      </c>
    </row>
    <row r="2430" spans="1:9" x14ac:dyDescent="0.3">
      <c r="A2430" s="108" t="s">
        <v>520</v>
      </c>
      <c r="B2430">
        <v>78430</v>
      </c>
      <c r="C2430">
        <v>89700</v>
      </c>
      <c r="D2430">
        <v>100854.99999999999</v>
      </c>
      <c r="E2430">
        <v>112009.99999999999</v>
      </c>
      <c r="F2430">
        <v>120979.99999999999</v>
      </c>
      <c r="G2430">
        <v>129949.99999999999</v>
      </c>
      <c r="H2430">
        <v>138920</v>
      </c>
      <c r="I2430">
        <v>147890</v>
      </c>
    </row>
    <row r="2431" spans="1:9" x14ac:dyDescent="0.3">
      <c r="A2431" s="108" t="s">
        <v>521</v>
      </c>
      <c r="B2431">
        <v>63364.999999999993</v>
      </c>
      <c r="C2431">
        <v>72335</v>
      </c>
      <c r="D2431">
        <v>81420</v>
      </c>
      <c r="E2431">
        <v>90390</v>
      </c>
      <c r="F2431">
        <v>97634.999999999985</v>
      </c>
      <c r="G2431">
        <v>104879.99999999999</v>
      </c>
      <c r="H2431">
        <v>112124.99999999999</v>
      </c>
      <c r="I2431">
        <v>119369.99999999999</v>
      </c>
    </row>
    <row r="2432" spans="1:9" x14ac:dyDescent="0.3">
      <c r="A2432" s="108" t="s">
        <v>522</v>
      </c>
      <c r="B2432">
        <v>54854.999999999993</v>
      </c>
      <c r="C2432">
        <v>62674.999999999993</v>
      </c>
      <c r="D2432">
        <v>70495</v>
      </c>
      <c r="E2432">
        <v>78315</v>
      </c>
      <c r="F2432">
        <v>84640</v>
      </c>
      <c r="G2432">
        <v>90850</v>
      </c>
      <c r="H2432">
        <v>97174.999999999985</v>
      </c>
      <c r="I2432">
        <v>103384.99999999999</v>
      </c>
    </row>
    <row r="2433" spans="1:11" x14ac:dyDescent="0.3">
      <c r="A2433" s="108" t="s">
        <v>523</v>
      </c>
      <c r="B2433">
        <v>54854.999999999993</v>
      </c>
      <c r="C2433">
        <v>62674.999999999993</v>
      </c>
      <c r="D2433">
        <v>70495</v>
      </c>
      <c r="E2433">
        <v>78315</v>
      </c>
      <c r="F2433">
        <v>84640</v>
      </c>
      <c r="G2433">
        <v>90850</v>
      </c>
      <c r="H2433">
        <v>97174.999999999985</v>
      </c>
      <c r="I2433">
        <v>103384.99999999999</v>
      </c>
    </row>
    <row r="2434" spans="1:11" x14ac:dyDescent="0.3">
      <c r="A2434" s="108" t="s">
        <v>524</v>
      </c>
      <c r="B2434">
        <v>54854.999999999993</v>
      </c>
      <c r="C2434">
        <v>62674.999999999993</v>
      </c>
      <c r="D2434">
        <v>70495</v>
      </c>
      <c r="E2434">
        <v>78315</v>
      </c>
      <c r="F2434">
        <v>84640</v>
      </c>
      <c r="G2434">
        <v>90850</v>
      </c>
      <c r="H2434">
        <v>97174.999999999985</v>
      </c>
      <c r="I2434">
        <v>103384.99999999999</v>
      </c>
      <c r="K2434" s="101"/>
    </row>
    <row r="2435" spans="1:11" x14ac:dyDescent="0.3">
      <c r="A2435" s="108" t="s">
        <v>525</v>
      </c>
      <c r="B2435">
        <v>54854.999999999993</v>
      </c>
      <c r="C2435">
        <v>62674.999999999993</v>
      </c>
      <c r="D2435">
        <v>70495</v>
      </c>
      <c r="E2435">
        <v>78315</v>
      </c>
      <c r="F2435">
        <v>84640</v>
      </c>
      <c r="G2435">
        <v>90850</v>
      </c>
      <c r="H2435">
        <v>97174.999999999985</v>
      </c>
      <c r="I2435">
        <v>103384.99999999999</v>
      </c>
    </row>
    <row r="2436" spans="1:11" x14ac:dyDescent="0.3">
      <c r="A2436" s="108" t="s">
        <v>526</v>
      </c>
      <c r="B2436">
        <v>54854.999999999993</v>
      </c>
      <c r="C2436">
        <v>62674.999999999993</v>
      </c>
      <c r="D2436">
        <v>70495</v>
      </c>
      <c r="E2436">
        <v>78315</v>
      </c>
      <c r="F2436">
        <v>84640</v>
      </c>
      <c r="G2436">
        <v>90850</v>
      </c>
      <c r="H2436">
        <v>97174.999999999985</v>
      </c>
      <c r="I2436">
        <v>103384.99999999999</v>
      </c>
    </row>
    <row r="2437" spans="1:11" x14ac:dyDescent="0.3">
      <c r="A2437" s="108" t="s">
        <v>527</v>
      </c>
      <c r="B2437">
        <v>66470</v>
      </c>
      <c r="C2437">
        <v>75900</v>
      </c>
      <c r="D2437">
        <v>85445</v>
      </c>
      <c r="E2437">
        <v>94874.999999999985</v>
      </c>
      <c r="F2437">
        <v>102464.99999999999</v>
      </c>
      <c r="G2437">
        <v>110054.99999999999</v>
      </c>
      <c r="H2437">
        <v>117644.99999999999</v>
      </c>
      <c r="I2437">
        <v>125234.99999999999</v>
      </c>
    </row>
    <row r="2438" spans="1:11" x14ac:dyDescent="0.3">
      <c r="A2438" s="108" t="s">
        <v>5</v>
      </c>
      <c r="B2438">
        <v>55429.999999999993</v>
      </c>
      <c r="C2438">
        <v>63364.999999999993</v>
      </c>
      <c r="D2438">
        <v>71300</v>
      </c>
      <c r="E2438">
        <v>79120</v>
      </c>
      <c r="F2438">
        <v>85560</v>
      </c>
      <c r="G2438">
        <v>91885</v>
      </c>
      <c r="H2438">
        <v>98209.999999999985</v>
      </c>
      <c r="I2438">
        <v>104534.99999999999</v>
      </c>
    </row>
    <row r="2439" spans="1:11" x14ac:dyDescent="0.3">
      <c r="A2439" s="108" t="s">
        <v>528</v>
      </c>
      <c r="B2439">
        <v>78430</v>
      </c>
      <c r="C2439">
        <v>89700</v>
      </c>
      <c r="D2439">
        <v>100854.99999999999</v>
      </c>
      <c r="E2439">
        <v>112009.99999999999</v>
      </c>
      <c r="F2439">
        <v>120979.99999999999</v>
      </c>
      <c r="G2439">
        <v>129949.99999999999</v>
      </c>
      <c r="H2439">
        <v>138920</v>
      </c>
      <c r="I2439">
        <v>147890</v>
      </c>
    </row>
    <row r="2440" spans="1:11" x14ac:dyDescent="0.3">
      <c r="A2440" s="108" t="s">
        <v>529</v>
      </c>
      <c r="B2440">
        <v>54854.999999999993</v>
      </c>
      <c r="C2440">
        <v>62674.999999999993</v>
      </c>
      <c r="D2440">
        <v>70495</v>
      </c>
      <c r="E2440">
        <v>78315</v>
      </c>
      <c r="F2440">
        <v>84640</v>
      </c>
      <c r="G2440">
        <v>90850</v>
      </c>
      <c r="H2440">
        <v>97174.999999999985</v>
      </c>
      <c r="I2440">
        <v>103384.99999999999</v>
      </c>
    </row>
    <row r="2441" spans="1:11" x14ac:dyDescent="0.3">
      <c r="A2441" s="108" t="s">
        <v>530</v>
      </c>
      <c r="B2441">
        <v>59799.999999999993</v>
      </c>
      <c r="C2441">
        <v>68310</v>
      </c>
      <c r="D2441">
        <v>76820</v>
      </c>
      <c r="E2441">
        <v>85330</v>
      </c>
      <c r="F2441">
        <v>92230</v>
      </c>
      <c r="G2441">
        <v>99014.999999999985</v>
      </c>
      <c r="H2441">
        <v>105914.99999999999</v>
      </c>
      <c r="I2441">
        <v>112699.99999999999</v>
      </c>
    </row>
    <row r="2442" spans="1:11" x14ac:dyDescent="0.3">
      <c r="A2442" s="108" t="s">
        <v>531</v>
      </c>
      <c r="B2442">
        <v>54854.999999999993</v>
      </c>
      <c r="C2442">
        <v>62674.999999999993</v>
      </c>
      <c r="D2442">
        <v>70495</v>
      </c>
      <c r="E2442">
        <v>78315</v>
      </c>
      <c r="F2442">
        <v>84640</v>
      </c>
      <c r="G2442">
        <v>90850</v>
      </c>
      <c r="H2442">
        <v>97174.999999999985</v>
      </c>
      <c r="I2442">
        <v>103384.99999999999</v>
      </c>
    </row>
    <row r="2443" spans="1:11" x14ac:dyDescent="0.3">
      <c r="A2443" s="108" t="s">
        <v>532</v>
      </c>
      <c r="B2443">
        <v>59684.999999999993</v>
      </c>
      <c r="C2443">
        <v>68195</v>
      </c>
      <c r="D2443">
        <v>76705</v>
      </c>
      <c r="E2443">
        <v>85215</v>
      </c>
      <c r="F2443">
        <v>92115</v>
      </c>
      <c r="G2443">
        <v>98899.999999999985</v>
      </c>
      <c r="H2443">
        <v>105684.99999999999</v>
      </c>
      <c r="I2443">
        <v>112584.99999999999</v>
      </c>
    </row>
    <row r="2444" spans="1:11" x14ac:dyDescent="0.3">
      <c r="A2444" s="108" t="s">
        <v>30</v>
      </c>
      <c r="B2444">
        <v>64974.999999999993</v>
      </c>
      <c r="C2444">
        <v>74290</v>
      </c>
      <c r="D2444">
        <v>83605</v>
      </c>
      <c r="E2444">
        <v>92805</v>
      </c>
      <c r="F2444">
        <v>100279.99999999999</v>
      </c>
      <c r="G2444">
        <v>107754.99999999999</v>
      </c>
      <c r="H2444">
        <v>115114.99999999999</v>
      </c>
      <c r="I2444">
        <v>122589.99999999999</v>
      </c>
    </row>
    <row r="2445" spans="1:11" x14ac:dyDescent="0.3">
      <c r="A2445" s="108" t="s">
        <v>533</v>
      </c>
      <c r="B2445">
        <v>55544.999999999993</v>
      </c>
      <c r="C2445">
        <v>63479.999999999993</v>
      </c>
      <c r="D2445">
        <v>71415</v>
      </c>
      <c r="E2445">
        <v>79235</v>
      </c>
      <c r="F2445">
        <v>85675</v>
      </c>
      <c r="G2445">
        <v>92000</v>
      </c>
      <c r="H2445">
        <v>98324.999999999985</v>
      </c>
      <c r="I2445">
        <v>104649.99999999999</v>
      </c>
    </row>
    <row r="2446" spans="1:11" x14ac:dyDescent="0.3">
      <c r="A2446" s="108" t="s">
        <v>115</v>
      </c>
      <c r="B2446">
        <v>54854.999999999993</v>
      </c>
      <c r="C2446">
        <v>62674.999999999993</v>
      </c>
      <c r="D2446">
        <v>70495</v>
      </c>
      <c r="E2446">
        <v>78315</v>
      </c>
      <c r="F2446">
        <v>84640</v>
      </c>
      <c r="G2446">
        <v>90850</v>
      </c>
      <c r="H2446">
        <v>97174.999999999985</v>
      </c>
      <c r="I2446">
        <v>103384.99999999999</v>
      </c>
    </row>
    <row r="2447" spans="1:11" x14ac:dyDescent="0.3">
      <c r="A2447" s="108" t="s">
        <v>534</v>
      </c>
      <c r="B2447">
        <v>54854.999999999993</v>
      </c>
      <c r="C2447">
        <v>62674.999999999993</v>
      </c>
      <c r="D2447">
        <v>70495</v>
      </c>
      <c r="E2447">
        <v>78315</v>
      </c>
      <c r="F2447">
        <v>84640</v>
      </c>
      <c r="G2447">
        <v>90850</v>
      </c>
      <c r="H2447">
        <v>97174.999999999985</v>
      </c>
      <c r="I2447">
        <v>103384.99999999999</v>
      </c>
    </row>
    <row r="2448" spans="1:11" x14ac:dyDescent="0.3">
      <c r="A2448" s="108" t="s">
        <v>535</v>
      </c>
      <c r="B2448">
        <v>71415</v>
      </c>
      <c r="C2448">
        <v>81535</v>
      </c>
      <c r="D2448">
        <v>91770</v>
      </c>
      <c r="E2448">
        <v>101889.99999999999</v>
      </c>
      <c r="F2448">
        <v>110054.99999999999</v>
      </c>
      <c r="G2448">
        <v>118219.99999999999</v>
      </c>
      <c r="H2448">
        <v>126384.99999999999</v>
      </c>
      <c r="I2448">
        <v>134550</v>
      </c>
    </row>
    <row r="2449" spans="1:9" x14ac:dyDescent="0.3">
      <c r="A2449" s="108" t="s">
        <v>32</v>
      </c>
      <c r="B2449">
        <v>58189.999999999993</v>
      </c>
      <c r="C2449">
        <v>66470</v>
      </c>
      <c r="D2449">
        <v>74750</v>
      </c>
      <c r="E2449">
        <v>83030</v>
      </c>
      <c r="F2449">
        <v>89700</v>
      </c>
      <c r="G2449">
        <v>96369.999999999985</v>
      </c>
      <c r="H2449">
        <v>103039.99999999999</v>
      </c>
      <c r="I2449">
        <v>109709.99999999999</v>
      </c>
    </row>
    <row r="2450" spans="1:9" x14ac:dyDescent="0.3">
      <c r="A2450" s="108" t="s">
        <v>536</v>
      </c>
      <c r="B2450">
        <v>55659.999999999993</v>
      </c>
      <c r="C2450">
        <v>63594.999999999993</v>
      </c>
      <c r="D2450">
        <v>71530</v>
      </c>
      <c r="E2450">
        <v>79465</v>
      </c>
      <c r="F2450">
        <v>85905</v>
      </c>
      <c r="G2450">
        <v>92230</v>
      </c>
      <c r="H2450">
        <v>98554.999999999985</v>
      </c>
      <c r="I2450">
        <v>104994.99999999999</v>
      </c>
    </row>
    <row r="2451" spans="1:9" x14ac:dyDescent="0.3">
      <c r="A2451" s="108" t="s">
        <v>537</v>
      </c>
      <c r="B2451">
        <v>54854.999999999993</v>
      </c>
      <c r="C2451">
        <v>62674.999999999993</v>
      </c>
      <c r="D2451">
        <v>70495</v>
      </c>
      <c r="E2451">
        <v>78315</v>
      </c>
      <c r="F2451">
        <v>84640</v>
      </c>
      <c r="G2451">
        <v>90850</v>
      </c>
      <c r="H2451">
        <v>97174.999999999985</v>
      </c>
      <c r="I2451">
        <v>103384.99999999999</v>
      </c>
    </row>
    <row r="2452" spans="1:9" x14ac:dyDescent="0.3">
      <c r="A2452" s="108" t="s">
        <v>538</v>
      </c>
      <c r="B2452">
        <v>61179.999999999993</v>
      </c>
      <c r="C2452">
        <v>69920</v>
      </c>
      <c r="D2452">
        <v>78660</v>
      </c>
      <c r="E2452">
        <v>87285</v>
      </c>
      <c r="F2452">
        <v>94299.999999999985</v>
      </c>
      <c r="G2452">
        <v>101314.99999999999</v>
      </c>
      <c r="H2452">
        <v>108329.99999999999</v>
      </c>
      <c r="I2452">
        <v>115229.99999999999</v>
      </c>
    </row>
    <row r="2453" spans="1:9" x14ac:dyDescent="0.3">
      <c r="A2453" s="108" t="s">
        <v>539</v>
      </c>
      <c r="B2453">
        <v>71415</v>
      </c>
      <c r="C2453">
        <v>81535</v>
      </c>
      <c r="D2453">
        <v>91770</v>
      </c>
      <c r="E2453">
        <v>101889.99999999999</v>
      </c>
      <c r="F2453">
        <v>110054.99999999999</v>
      </c>
      <c r="G2453">
        <v>118219.99999999999</v>
      </c>
      <c r="H2453">
        <v>126384.99999999999</v>
      </c>
      <c r="I2453">
        <v>134550</v>
      </c>
    </row>
    <row r="2454" spans="1:9" x14ac:dyDescent="0.3">
      <c r="A2454" s="108" t="s">
        <v>540</v>
      </c>
      <c r="B2454">
        <v>56924.999999999993</v>
      </c>
      <c r="C2454">
        <v>64974.999999999993</v>
      </c>
      <c r="D2454">
        <v>73140</v>
      </c>
      <c r="E2454">
        <v>81190</v>
      </c>
      <c r="F2454">
        <v>87745</v>
      </c>
      <c r="G2454">
        <v>94185</v>
      </c>
      <c r="H2454">
        <v>100739.99999999999</v>
      </c>
      <c r="I2454">
        <v>107179.99999999999</v>
      </c>
    </row>
    <row r="2455" spans="1:9" x14ac:dyDescent="0.3">
      <c r="A2455" s="108" t="s">
        <v>541</v>
      </c>
      <c r="B2455">
        <v>65780</v>
      </c>
      <c r="C2455">
        <v>75210</v>
      </c>
      <c r="D2455">
        <v>84640</v>
      </c>
      <c r="E2455">
        <v>93955</v>
      </c>
      <c r="F2455">
        <v>101544.99999999999</v>
      </c>
      <c r="G2455">
        <v>109019.99999999999</v>
      </c>
      <c r="H2455">
        <v>116609.99999999999</v>
      </c>
      <c r="I2455">
        <v>124084.99999999999</v>
      </c>
    </row>
    <row r="2456" spans="1:9" x14ac:dyDescent="0.3">
      <c r="A2456" s="108" t="s">
        <v>542</v>
      </c>
      <c r="B2456">
        <v>71070</v>
      </c>
      <c r="C2456">
        <v>81190</v>
      </c>
      <c r="D2456">
        <v>91310</v>
      </c>
      <c r="E2456">
        <v>101429.99999999999</v>
      </c>
      <c r="F2456">
        <v>109594.99999999999</v>
      </c>
      <c r="G2456">
        <v>117759.99999999999</v>
      </c>
      <c r="H2456">
        <v>125809.99999999999</v>
      </c>
      <c r="I2456">
        <v>133975</v>
      </c>
    </row>
    <row r="2457" spans="1:9" x14ac:dyDescent="0.3">
      <c r="A2457" s="108" t="s">
        <v>543</v>
      </c>
      <c r="B2457">
        <v>60144.999999999993</v>
      </c>
      <c r="C2457">
        <v>68770</v>
      </c>
      <c r="D2457">
        <v>77395</v>
      </c>
      <c r="E2457">
        <v>85905</v>
      </c>
      <c r="F2457">
        <v>92805</v>
      </c>
      <c r="G2457">
        <v>99704.999999999985</v>
      </c>
      <c r="H2457">
        <v>106604.99999999999</v>
      </c>
      <c r="I2457">
        <v>113504.99999999999</v>
      </c>
    </row>
    <row r="2458" spans="1:9" x14ac:dyDescent="0.3">
      <c r="A2458" s="108" t="s">
        <v>544</v>
      </c>
      <c r="B2458">
        <v>55889.999999999993</v>
      </c>
      <c r="C2458">
        <v>63939.999999999993</v>
      </c>
      <c r="D2458">
        <v>71875</v>
      </c>
      <c r="E2458">
        <v>79810</v>
      </c>
      <c r="F2458">
        <v>86250</v>
      </c>
      <c r="G2458">
        <v>92690</v>
      </c>
      <c r="H2458">
        <v>99014.999999999985</v>
      </c>
      <c r="I2458">
        <v>105454.99999999999</v>
      </c>
    </row>
    <row r="2459" spans="1:9" x14ac:dyDescent="0.3">
      <c r="A2459" s="108" t="s">
        <v>545</v>
      </c>
      <c r="B2459">
        <v>55544.999999999993</v>
      </c>
      <c r="C2459">
        <v>63479.999999999993</v>
      </c>
      <c r="D2459">
        <v>71415</v>
      </c>
      <c r="E2459">
        <v>79350</v>
      </c>
      <c r="F2459">
        <v>85790</v>
      </c>
      <c r="G2459">
        <v>92115</v>
      </c>
      <c r="H2459">
        <v>98439.999999999985</v>
      </c>
      <c r="I2459">
        <v>104764.99999999999</v>
      </c>
    </row>
    <row r="2460" spans="1:9" x14ac:dyDescent="0.3">
      <c r="A2460" s="108" t="s">
        <v>288</v>
      </c>
      <c r="B2460">
        <v>63019.999999999993</v>
      </c>
      <c r="C2460">
        <v>71990</v>
      </c>
      <c r="D2460">
        <v>80960</v>
      </c>
      <c r="E2460">
        <v>89930</v>
      </c>
      <c r="F2460">
        <v>97174.999999999985</v>
      </c>
      <c r="G2460">
        <v>104419.99999999999</v>
      </c>
      <c r="H2460">
        <v>111549.99999999999</v>
      </c>
      <c r="I2460">
        <v>118794.99999999999</v>
      </c>
    </row>
    <row r="2461" spans="1:9" x14ac:dyDescent="0.3">
      <c r="A2461" s="108" t="s">
        <v>546</v>
      </c>
      <c r="B2461">
        <v>55774.999999999993</v>
      </c>
      <c r="C2461">
        <v>63709.999999999993</v>
      </c>
      <c r="D2461">
        <v>71645</v>
      </c>
      <c r="E2461">
        <v>79580</v>
      </c>
      <c r="F2461">
        <v>86020</v>
      </c>
      <c r="G2461">
        <v>92345</v>
      </c>
      <c r="H2461">
        <v>98784.999999999985</v>
      </c>
      <c r="I2461">
        <v>105109.99999999999</v>
      </c>
    </row>
    <row r="2462" spans="1:9" x14ac:dyDescent="0.3">
      <c r="A2462" s="108" t="s">
        <v>547</v>
      </c>
      <c r="B2462">
        <v>55429.999999999993</v>
      </c>
      <c r="C2462">
        <v>63364.999999999993</v>
      </c>
      <c r="D2462">
        <v>71300</v>
      </c>
      <c r="E2462">
        <v>79120</v>
      </c>
      <c r="F2462">
        <v>85560</v>
      </c>
      <c r="G2462">
        <v>91885</v>
      </c>
      <c r="H2462">
        <v>98209.999999999985</v>
      </c>
      <c r="I2462">
        <v>104534.99999999999</v>
      </c>
    </row>
    <row r="2463" spans="1:9" x14ac:dyDescent="0.3">
      <c r="A2463" s="108" t="s">
        <v>548</v>
      </c>
      <c r="B2463">
        <v>66815</v>
      </c>
      <c r="C2463">
        <v>76360</v>
      </c>
      <c r="D2463">
        <v>85905</v>
      </c>
      <c r="E2463">
        <v>95334.999999999985</v>
      </c>
      <c r="F2463">
        <v>103039.99999999999</v>
      </c>
      <c r="G2463">
        <v>110629.99999999999</v>
      </c>
      <c r="H2463">
        <v>118219.99999999999</v>
      </c>
      <c r="I2463">
        <v>125924.99999999999</v>
      </c>
    </row>
    <row r="2464" spans="1:9" x14ac:dyDescent="0.3">
      <c r="A2464" s="108" t="s">
        <v>549</v>
      </c>
      <c r="B2464">
        <v>54854.999999999993</v>
      </c>
      <c r="C2464">
        <v>62674.999999999993</v>
      </c>
      <c r="D2464">
        <v>70495</v>
      </c>
      <c r="E2464">
        <v>78315</v>
      </c>
      <c r="F2464">
        <v>84640</v>
      </c>
      <c r="G2464">
        <v>90850</v>
      </c>
      <c r="H2464">
        <v>97174.999999999985</v>
      </c>
      <c r="I2464">
        <v>103384.99999999999</v>
      </c>
    </row>
    <row r="2465" spans="1:9" x14ac:dyDescent="0.3">
      <c r="A2465" s="108" t="s">
        <v>550</v>
      </c>
      <c r="B2465">
        <v>54854.999999999993</v>
      </c>
      <c r="C2465">
        <v>62674.999999999993</v>
      </c>
      <c r="D2465">
        <v>70495</v>
      </c>
      <c r="E2465">
        <v>78315</v>
      </c>
      <c r="F2465">
        <v>84640</v>
      </c>
      <c r="G2465">
        <v>90850</v>
      </c>
      <c r="H2465">
        <v>97174.999999999985</v>
      </c>
      <c r="I2465">
        <v>103384.99999999999</v>
      </c>
    </row>
    <row r="2466" spans="1:9" x14ac:dyDescent="0.3">
      <c r="A2466" s="108" t="s">
        <v>4</v>
      </c>
      <c r="B2466">
        <v>59224.999999999993</v>
      </c>
      <c r="C2466">
        <v>67620</v>
      </c>
      <c r="D2466">
        <v>76130</v>
      </c>
      <c r="E2466">
        <v>84525</v>
      </c>
      <c r="F2466">
        <v>91310</v>
      </c>
      <c r="G2466">
        <v>98094.999999999985</v>
      </c>
      <c r="H2466">
        <v>104879.99999999999</v>
      </c>
      <c r="I2466">
        <v>111664.99999999999</v>
      </c>
    </row>
    <row r="2467" spans="1:9" x14ac:dyDescent="0.3">
      <c r="A2467" s="108" t="s">
        <v>551</v>
      </c>
      <c r="B2467">
        <v>54854.999999999993</v>
      </c>
      <c r="C2467">
        <v>62674.999999999993</v>
      </c>
      <c r="D2467">
        <v>70495</v>
      </c>
      <c r="E2467">
        <v>78315</v>
      </c>
      <c r="F2467">
        <v>84640</v>
      </c>
      <c r="G2467">
        <v>90850</v>
      </c>
      <c r="H2467">
        <v>97174.999999999985</v>
      </c>
      <c r="I2467">
        <v>103384.99999999999</v>
      </c>
    </row>
    <row r="2468" spans="1:9" x14ac:dyDescent="0.3">
      <c r="A2468" s="108" t="s">
        <v>552</v>
      </c>
      <c r="B2468">
        <v>54854.999999999993</v>
      </c>
      <c r="C2468">
        <v>62674.999999999993</v>
      </c>
      <c r="D2468">
        <v>70495</v>
      </c>
      <c r="E2468">
        <v>78315</v>
      </c>
      <c r="F2468">
        <v>84640</v>
      </c>
      <c r="G2468">
        <v>90850</v>
      </c>
      <c r="H2468">
        <v>97174.999999999985</v>
      </c>
      <c r="I2468">
        <v>103384.99999999999</v>
      </c>
    </row>
    <row r="2469" spans="1:9" x14ac:dyDescent="0.3">
      <c r="A2469" s="108" t="s">
        <v>38</v>
      </c>
      <c r="B2469">
        <v>59339.999999999993</v>
      </c>
      <c r="C2469">
        <v>67735</v>
      </c>
      <c r="D2469">
        <v>76245</v>
      </c>
      <c r="E2469">
        <v>84640</v>
      </c>
      <c r="F2469">
        <v>91425</v>
      </c>
      <c r="G2469">
        <v>98209.999999999985</v>
      </c>
      <c r="H2469">
        <v>104994.99999999999</v>
      </c>
      <c r="I2469">
        <v>111779.99999999999</v>
      </c>
    </row>
    <row r="2470" spans="1:9" x14ac:dyDescent="0.3">
      <c r="A2470" s="108" t="s">
        <v>553</v>
      </c>
      <c r="B2470">
        <v>71415</v>
      </c>
      <c r="C2470">
        <v>81535</v>
      </c>
      <c r="D2470">
        <v>91770</v>
      </c>
      <c r="E2470">
        <v>101889.99999999999</v>
      </c>
      <c r="F2470">
        <v>110054.99999999999</v>
      </c>
      <c r="G2470">
        <v>118219.99999999999</v>
      </c>
      <c r="H2470">
        <v>126384.99999999999</v>
      </c>
      <c r="I2470">
        <v>134550</v>
      </c>
    </row>
    <row r="2471" spans="1:9" x14ac:dyDescent="0.3">
      <c r="A2471" s="108" t="s">
        <v>119</v>
      </c>
      <c r="B2471">
        <v>59799.999999999993</v>
      </c>
      <c r="C2471">
        <v>68310</v>
      </c>
      <c r="D2471">
        <v>76820</v>
      </c>
      <c r="E2471">
        <v>85330</v>
      </c>
      <c r="F2471">
        <v>92230</v>
      </c>
      <c r="G2471">
        <v>99014.999999999985</v>
      </c>
      <c r="H2471">
        <v>105914.99999999999</v>
      </c>
      <c r="I2471">
        <v>112699.99999999999</v>
      </c>
    </row>
    <row r="2472" spans="1:9" x14ac:dyDescent="0.3">
      <c r="A2472" s="108" t="s">
        <v>554</v>
      </c>
      <c r="B2472">
        <v>60949.999999999993</v>
      </c>
      <c r="C2472">
        <v>69575</v>
      </c>
      <c r="D2472">
        <v>78315</v>
      </c>
      <c r="E2472">
        <v>86940</v>
      </c>
      <c r="F2472">
        <v>93955</v>
      </c>
      <c r="G2472">
        <v>100854.99999999999</v>
      </c>
      <c r="H2472">
        <v>107869.99999999999</v>
      </c>
      <c r="I2472">
        <v>114769.99999999999</v>
      </c>
    </row>
    <row r="2473" spans="1:9" x14ac:dyDescent="0.3">
      <c r="A2473" s="108" t="s">
        <v>555</v>
      </c>
      <c r="B2473">
        <v>54854.999999999993</v>
      </c>
      <c r="C2473">
        <v>62674.999999999993</v>
      </c>
      <c r="D2473">
        <v>70495</v>
      </c>
      <c r="E2473">
        <v>78315</v>
      </c>
      <c r="F2473">
        <v>84640</v>
      </c>
      <c r="G2473">
        <v>90850</v>
      </c>
      <c r="H2473">
        <v>97174.999999999985</v>
      </c>
      <c r="I2473">
        <v>103384.99999999999</v>
      </c>
    </row>
    <row r="2474" spans="1:9" x14ac:dyDescent="0.3">
      <c r="A2474" s="108" t="s">
        <v>556</v>
      </c>
      <c r="B2474">
        <v>88895</v>
      </c>
      <c r="C2474">
        <v>101544.99999999999</v>
      </c>
      <c r="D2474">
        <v>114194.99999999999</v>
      </c>
      <c r="E2474">
        <v>126844.99999999999</v>
      </c>
      <c r="F2474">
        <v>137080</v>
      </c>
      <c r="G2474">
        <v>147200</v>
      </c>
      <c r="H2474">
        <v>157320</v>
      </c>
      <c r="I2474">
        <v>167440</v>
      </c>
    </row>
    <row r="2475" spans="1:9" x14ac:dyDescent="0.3">
      <c r="A2475" s="108" t="s">
        <v>557</v>
      </c>
      <c r="B2475">
        <v>66010</v>
      </c>
      <c r="C2475">
        <v>75440</v>
      </c>
      <c r="D2475">
        <v>84870</v>
      </c>
      <c r="E2475">
        <v>94185</v>
      </c>
      <c r="F2475">
        <v>101774.99999999999</v>
      </c>
      <c r="G2475">
        <v>109364.99999999999</v>
      </c>
      <c r="H2475">
        <v>116839.99999999999</v>
      </c>
      <c r="I2475">
        <v>124429.99999999999</v>
      </c>
    </row>
    <row r="2476" spans="1:9" x14ac:dyDescent="0.3">
      <c r="A2476" s="108" t="s">
        <v>39</v>
      </c>
      <c r="B2476">
        <v>54854.999999999993</v>
      </c>
      <c r="C2476">
        <v>62674.999999999993</v>
      </c>
      <c r="D2476">
        <v>70495</v>
      </c>
      <c r="E2476">
        <v>78315</v>
      </c>
      <c r="F2476">
        <v>84640</v>
      </c>
      <c r="G2476">
        <v>90850</v>
      </c>
      <c r="H2476">
        <v>97174.999999999985</v>
      </c>
      <c r="I2476">
        <v>103384.99999999999</v>
      </c>
    </row>
    <row r="2477" spans="1:9" x14ac:dyDescent="0.3">
      <c r="A2477" s="108" t="s">
        <v>558</v>
      </c>
      <c r="B2477">
        <v>54854.999999999993</v>
      </c>
      <c r="C2477">
        <v>62674.999999999993</v>
      </c>
      <c r="D2477">
        <v>70495</v>
      </c>
      <c r="E2477">
        <v>78315</v>
      </c>
      <c r="F2477">
        <v>84640</v>
      </c>
      <c r="G2477">
        <v>90850</v>
      </c>
      <c r="H2477">
        <v>97174.999999999985</v>
      </c>
      <c r="I2477">
        <v>103384.99999999999</v>
      </c>
    </row>
    <row r="2478" spans="1:9" x14ac:dyDescent="0.3">
      <c r="A2478" s="108" t="s">
        <v>559</v>
      </c>
      <c r="B2478">
        <v>56234.999999999993</v>
      </c>
      <c r="C2478">
        <v>64284.999999999993</v>
      </c>
      <c r="D2478">
        <v>72335</v>
      </c>
      <c r="E2478">
        <v>80270</v>
      </c>
      <c r="F2478">
        <v>86710</v>
      </c>
      <c r="G2478">
        <v>93150</v>
      </c>
      <c r="H2478">
        <v>99589.999999999985</v>
      </c>
      <c r="I2478">
        <v>106029.99999999999</v>
      </c>
    </row>
    <row r="2479" spans="1:9" x14ac:dyDescent="0.3">
      <c r="A2479" s="108" t="s">
        <v>560</v>
      </c>
      <c r="B2479">
        <v>54854.999999999993</v>
      </c>
      <c r="C2479">
        <v>62674.999999999993</v>
      </c>
      <c r="D2479">
        <v>70495</v>
      </c>
      <c r="E2479">
        <v>78315</v>
      </c>
      <c r="F2479">
        <v>84640</v>
      </c>
      <c r="G2479">
        <v>90850</v>
      </c>
      <c r="H2479">
        <v>97174.999999999985</v>
      </c>
      <c r="I2479">
        <v>103384.99999999999</v>
      </c>
    </row>
    <row r="2480" spans="1:9" x14ac:dyDescent="0.3">
      <c r="A2480" s="108" t="s">
        <v>561</v>
      </c>
      <c r="B2480">
        <v>68655</v>
      </c>
      <c r="C2480">
        <v>78430</v>
      </c>
      <c r="D2480">
        <v>88205</v>
      </c>
      <c r="E2480">
        <v>97979.999999999985</v>
      </c>
      <c r="F2480">
        <v>105914.99999999999</v>
      </c>
      <c r="G2480">
        <v>113734.99999999999</v>
      </c>
      <c r="H2480">
        <v>121554.99999999999</v>
      </c>
      <c r="I2480">
        <v>129374.99999999999</v>
      </c>
    </row>
    <row r="2481" spans="1:9" x14ac:dyDescent="0.3">
      <c r="A2481" s="108" t="s">
        <v>294</v>
      </c>
      <c r="B2481">
        <v>56579.999999999993</v>
      </c>
      <c r="C2481">
        <v>64629.999999999993</v>
      </c>
      <c r="D2481">
        <v>72680</v>
      </c>
      <c r="E2481">
        <v>80730</v>
      </c>
      <c r="F2481">
        <v>87285</v>
      </c>
      <c r="G2481">
        <v>93725</v>
      </c>
      <c r="H2481">
        <v>100164.99999999999</v>
      </c>
      <c r="I2481">
        <v>106604.99999999999</v>
      </c>
    </row>
    <row r="2482" spans="1:9" x14ac:dyDescent="0.3">
      <c r="A2482" s="108" t="s">
        <v>562</v>
      </c>
      <c r="B2482">
        <v>54854.999999999993</v>
      </c>
      <c r="C2482">
        <v>62674.999999999993</v>
      </c>
      <c r="D2482">
        <v>70495</v>
      </c>
      <c r="E2482">
        <v>78315</v>
      </c>
      <c r="F2482">
        <v>84640</v>
      </c>
      <c r="G2482">
        <v>90850</v>
      </c>
      <c r="H2482">
        <v>97174.999999999985</v>
      </c>
      <c r="I2482">
        <v>103384.99999999999</v>
      </c>
    </row>
    <row r="2483" spans="1:9" x14ac:dyDescent="0.3">
      <c r="A2483" s="108" t="s">
        <v>121</v>
      </c>
      <c r="B2483">
        <v>57154.999999999993</v>
      </c>
      <c r="C2483">
        <v>65319.999999999993</v>
      </c>
      <c r="D2483">
        <v>73485</v>
      </c>
      <c r="E2483">
        <v>81535</v>
      </c>
      <c r="F2483">
        <v>88090</v>
      </c>
      <c r="G2483">
        <v>94644.999999999985</v>
      </c>
      <c r="H2483">
        <v>101199.99999999999</v>
      </c>
      <c r="I2483">
        <v>107639.99999999999</v>
      </c>
    </row>
    <row r="2484" spans="1:9" x14ac:dyDescent="0.3">
      <c r="A2484" s="108" t="s">
        <v>563</v>
      </c>
      <c r="B2484">
        <v>54854.999999999993</v>
      </c>
      <c r="C2484">
        <v>62674.999999999993</v>
      </c>
      <c r="D2484">
        <v>70495</v>
      </c>
      <c r="E2484">
        <v>78315</v>
      </c>
      <c r="F2484">
        <v>84640</v>
      </c>
      <c r="G2484">
        <v>90850</v>
      </c>
      <c r="H2484">
        <v>97174.999999999985</v>
      </c>
      <c r="I2484">
        <v>103384.99999999999</v>
      </c>
    </row>
    <row r="2485" spans="1:9" x14ac:dyDescent="0.3">
      <c r="A2485" s="108" t="s">
        <v>564</v>
      </c>
      <c r="B2485">
        <v>78430</v>
      </c>
      <c r="C2485">
        <v>89700</v>
      </c>
      <c r="D2485">
        <v>100854.99999999999</v>
      </c>
      <c r="E2485">
        <v>112009.99999999999</v>
      </c>
      <c r="F2485">
        <v>120979.99999999999</v>
      </c>
      <c r="G2485">
        <v>129949.99999999999</v>
      </c>
      <c r="H2485">
        <v>138920</v>
      </c>
      <c r="I2485">
        <v>147890</v>
      </c>
    </row>
    <row r="2486" spans="1:9" x14ac:dyDescent="0.3">
      <c r="A2486" s="108" t="s">
        <v>565</v>
      </c>
      <c r="B2486">
        <v>56694.999999999993</v>
      </c>
      <c r="C2486">
        <v>64744.999999999993</v>
      </c>
      <c r="D2486">
        <v>72795</v>
      </c>
      <c r="E2486">
        <v>80845</v>
      </c>
      <c r="F2486">
        <v>87400</v>
      </c>
      <c r="G2486">
        <v>93840</v>
      </c>
      <c r="H2486">
        <v>100279.99999999999</v>
      </c>
      <c r="I2486">
        <v>106719.99999999999</v>
      </c>
    </row>
    <row r="2487" spans="1:9" x14ac:dyDescent="0.3">
      <c r="A2487" s="108" t="s">
        <v>566</v>
      </c>
      <c r="B2487">
        <v>61754.999999999993</v>
      </c>
      <c r="C2487">
        <v>70495</v>
      </c>
      <c r="D2487">
        <v>79350</v>
      </c>
      <c r="E2487">
        <v>88090</v>
      </c>
      <c r="F2487">
        <v>95219.999999999985</v>
      </c>
      <c r="G2487">
        <v>102234.99999999999</v>
      </c>
      <c r="H2487">
        <v>109249.99999999999</v>
      </c>
      <c r="I2487">
        <v>116379.99999999999</v>
      </c>
    </row>
    <row r="2488" spans="1:9" x14ac:dyDescent="0.3">
      <c r="A2488" s="108" t="s">
        <v>567</v>
      </c>
      <c r="B2488">
        <v>56464.999999999993</v>
      </c>
      <c r="C2488">
        <v>64514.999999999993</v>
      </c>
      <c r="D2488">
        <v>72565</v>
      </c>
      <c r="E2488">
        <v>80615</v>
      </c>
      <c r="F2488">
        <v>87170</v>
      </c>
      <c r="G2488">
        <v>93610</v>
      </c>
      <c r="H2488">
        <v>100049.99999999999</v>
      </c>
      <c r="I2488">
        <v>106489.99999999999</v>
      </c>
    </row>
    <row r="2489" spans="1:9" x14ac:dyDescent="0.3">
      <c r="A2489" s="108" t="s">
        <v>42</v>
      </c>
      <c r="B2489">
        <v>65895</v>
      </c>
      <c r="C2489">
        <v>75325</v>
      </c>
      <c r="D2489">
        <v>84755</v>
      </c>
      <c r="E2489">
        <v>94070</v>
      </c>
      <c r="F2489">
        <v>101659.99999999999</v>
      </c>
      <c r="G2489">
        <v>109134.99999999999</v>
      </c>
      <c r="H2489">
        <v>116724.99999999999</v>
      </c>
      <c r="I2489">
        <v>124199.99999999999</v>
      </c>
    </row>
    <row r="2490" spans="1:9" x14ac:dyDescent="0.3">
      <c r="A2490" s="108" t="s">
        <v>43</v>
      </c>
      <c r="B2490">
        <v>55429.999999999993</v>
      </c>
      <c r="C2490">
        <v>63364.999999999993</v>
      </c>
      <c r="D2490">
        <v>71300</v>
      </c>
      <c r="E2490">
        <v>79120</v>
      </c>
      <c r="F2490">
        <v>85560</v>
      </c>
      <c r="G2490">
        <v>91885</v>
      </c>
      <c r="H2490">
        <v>98209.999999999985</v>
      </c>
      <c r="I2490">
        <v>104534.99999999999</v>
      </c>
    </row>
    <row r="2491" spans="1:9" x14ac:dyDescent="0.3">
      <c r="A2491" s="108" t="s">
        <v>568</v>
      </c>
      <c r="B2491">
        <v>57154.999999999993</v>
      </c>
      <c r="C2491">
        <v>65319.999999999993</v>
      </c>
      <c r="D2491">
        <v>73485</v>
      </c>
      <c r="E2491">
        <v>81535</v>
      </c>
      <c r="F2491">
        <v>88090</v>
      </c>
      <c r="G2491">
        <v>94644.999999999985</v>
      </c>
      <c r="H2491">
        <v>101199.99999999999</v>
      </c>
      <c r="I2491">
        <v>107639.99999999999</v>
      </c>
    </row>
    <row r="2492" spans="1:9" x14ac:dyDescent="0.3">
      <c r="A2492" s="108" t="s">
        <v>44</v>
      </c>
      <c r="B2492">
        <v>59339.999999999993</v>
      </c>
      <c r="C2492">
        <v>67735</v>
      </c>
      <c r="D2492">
        <v>76245</v>
      </c>
      <c r="E2492">
        <v>84640</v>
      </c>
      <c r="F2492">
        <v>91425</v>
      </c>
      <c r="G2492">
        <v>98209.999999999985</v>
      </c>
      <c r="H2492">
        <v>104994.99999999999</v>
      </c>
      <c r="I2492">
        <v>111779.99999999999</v>
      </c>
    </row>
    <row r="2493" spans="1:9" x14ac:dyDescent="0.3">
      <c r="A2493" s="108" t="s">
        <v>569</v>
      </c>
      <c r="B2493">
        <v>54854.999999999993</v>
      </c>
      <c r="C2493">
        <v>62674.999999999993</v>
      </c>
      <c r="D2493">
        <v>70495</v>
      </c>
      <c r="E2493">
        <v>78315</v>
      </c>
      <c r="F2493">
        <v>84640</v>
      </c>
      <c r="G2493">
        <v>90850</v>
      </c>
      <c r="H2493">
        <v>97174.999999999985</v>
      </c>
      <c r="I2493">
        <v>103384.99999999999</v>
      </c>
    </row>
    <row r="2494" spans="1:9" x14ac:dyDescent="0.3">
      <c r="A2494" s="108" t="s">
        <v>570</v>
      </c>
      <c r="B2494">
        <v>54854.999999999993</v>
      </c>
      <c r="C2494">
        <v>62674.999999999993</v>
      </c>
      <c r="D2494">
        <v>70495</v>
      </c>
      <c r="E2494">
        <v>78315</v>
      </c>
      <c r="F2494">
        <v>84640</v>
      </c>
      <c r="G2494">
        <v>90850</v>
      </c>
      <c r="H2494">
        <v>97174.999999999985</v>
      </c>
      <c r="I2494">
        <v>103384.99999999999</v>
      </c>
    </row>
    <row r="2495" spans="1:9" x14ac:dyDescent="0.3">
      <c r="A2495" s="108" t="s">
        <v>47</v>
      </c>
      <c r="B2495">
        <v>72795</v>
      </c>
      <c r="C2495">
        <v>83260</v>
      </c>
      <c r="D2495">
        <v>93610</v>
      </c>
      <c r="E2495">
        <v>103959.99999999999</v>
      </c>
      <c r="F2495">
        <v>112354.99999999999</v>
      </c>
      <c r="G2495">
        <v>120634.99999999999</v>
      </c>
      <c r="H2495">
        <v>128914.99999999999</v>
      </c>
      <c r="I2495">
        <v>137310</v>
      </c>
    </row>
    <row r="2496" spans="1:9" x14ac:dyDescent="0.3">
      <c r="A2496" s="108" t="s">
        <v>571</v>
      </c>
      <c r="B2496">
        <v>57154.999999999993</v>
      </c>
      <c r="C2496">
        <v>65319.999999999993</v>
      </c>
      <c r="D2496">
        <v>73485</v>
      </c>
      <c r="E2496">
        <v>81535</v>
      </c>
      <c r="F2496">
        <v>88090</v>
      </c>
      <c r="G2496">
        <v>94644.999999999985</v>
      </c>
      <c r="H2496">
        <v>101199.99999999999</v>
      </c>
      <c r="I2496">
        <v>107639.99999999999</v>
      </c>
    </row>
    <row r="2497" spans="1:11" x14ac:dyDescent="0.3">
      <c r="A2497" s="108" t="s">
        <v>572</v>
      </c>
      <c r="B2497">
        <v>60489.999999999993</v>
      </c>
      <c r="C2497">
        <v>69115</v>
      </c>
      <c r="D2497">
        <v>77740</v>
      </c>
      <c r="E2497">
        <v>86365</v>
      </c>
      <c r="F2497">
        <v>93380</v>
      </c>
      <c r="G2497">
        <v>100279.99999999999</v>
      </c>
      <c r="H2497">
        <v>107179.99999999999</v>
      </c>
      <c r="I2497">
        <v>114079.99999999999</v>
      </c>
    </row>
    <row r="2498" spans="1:11" x14ac:dyDescent="0.3">
      <c r="A2498" s="108" t="s">
        <v>573</v>
      </c>
      <c r="B2498">
        <v>78430</v>
      </c>
      <c r="C2498">
        <v>89700</v>
      </c>
      <c r="D2498">
        <v>100854.99999999999</v>
      </c>
      <c r="E2498">
        <v>112009.99999999999</v>
      </c>
      <c r="F2498">
        <v>120979.99999999999</v>
      </c>
      <c r="G2498">
        <v>129949.99999999999</v>
      </c>
      <c r="H2498">
        <v>138920</v>
      </c>
      <c r="I2498">
        <v>147890</v>
      </c>
    </row>
    <row r="2499" spans="1:11" x14ac:dyDescent="0.3">
      <c r="A2499" s="108" t="s">
        <v>50</v>
      </c>
      <c r="B2499">
        <v>91195</v>
      </c>
      <c r="C2499">
        <v>104189.99999999999</v>
      </c>
      <c r="D2499">
        <v>117184.99999999999</v>
      </c>
      <c r="E2499">
        <v>130179.99999999999</v>
      </c>
      <c r="F2499">
        <v>140645</v>
      </c>
      <c r="G2499">
        <v>151110</v>
      </c>
      <c r="H2499">
        <v>161460</v>
      </c>
      <c r="I2499">
        <v>171925</v>
      </c>
    </row>
    <row r="2500" spans="1:11" x14ac:dyDescent="0.3">
      <c r="A2500" s="108" t="s">
        <v>574</v>
      </c>
      <c r="B2500">
        <v>54854.999999999993</v>
      </c>
      <c r="C2500">
        <v>62674.999999999993</v>
      </c>
      <c r="D2500">
        <v>70495</v>
      </c>
      <c r="E2500">
        <v>78315</v>
      </c>
      <c r="F2500">
        <v>84640</v>
      </c>
      <c r="G2500">
        <v>90850</v>
      </c>
      <c r="H2500">
        <v>97174.999999999985</v>
      </c>
      <c r="I2500">
        <v>103384.99999999999</v>
      </c>
    </row>
    <row r="2501" spans="1:11" x14ac:dyDescent="0.3">
      <c r="A2501" s="108" t="s">
        <v>187</v>
      </c>
      <c r="B2501">
        <v>58649.999999999993</v>
      </c>
      <c r="C2501">
        <v>67045</v>
      </c>
      <c r="D2501">
        <v>75440</v>
      </c>
      <c r="E2501">
        <v>83720</v>
      </c>
      <c r="F2501">
        <v>90505</v>
      </c>
      <c r="G2501">
        <v>97174.999999999985</v>
      </c>
      <c r="H2501">
        <v>103844.99999999999</v>
      </c>
      <c r="I2501">
        <v>110514.99999999999</v>
      </c>
    </row>
    <row r="2502" spans="1:11" x14ac:dyDescent="0.3">
      <c r="A2502" s="108" t="s">
        <v>575</v>
      </c>
      <c r="B2502">
        <v>59109.999999999993</v>
      </c>
      <c r="C2502">
        <v>67620</v>
      </c>
      <c r="D2502">
        <v>76015</v>
      </c>
      <c r="E2502">
        <v>84410</v>
      </c>
      <c r="F2502">
        <v>91195</v>
      </c>
      <c r="G2502">
        <v>97979.999999999985</v>
      </c>
      <c r="H2502">
        <v>104764.99999999999</v>
      </c>
      <c r="I2502">
        <v>111434.99999999999</v>
      </c>
    </row>
    <row r="2503" spans="1:11" x14ac:dyDescent="0.3">
      <c r="A2503" s="108" t="s">
        <v>576</v>
      </c>
      <c r="B2503">
        <v>54854.999999999993</v>
      </c>
      <c r="C2503">
        <v>62674.999999999993</v>
      </c>
      <c r="D2503">
        <v>70495</v>
      </c>
      <c r="E2503">
        <v>78315</v>
      </c>
      <c r="F2503">
        <v>84640</v>
      </c>
      <c r="G2503">
        <v>90850</v>
      </c>
      <c r="H2503">
        <v>97174.999999999985</v>
      </c>
      <c r="I2503">
        <v>103384.99999999999</v>
      </c>
    </row>
    <row r="2504" spans="1:11" x14ac:dyDescent="0.3">
      <c r="A2504" s="108" t="s">
        <v>577</v>
      </c>
      <c r="B2504">
        <v>63249.999999999993</v>
      </c>
      <c r="C2504">
        <v>72220</v>
      </c>
      <c r="D2504">
        <v>81305</v>
      </c>
      <c r="E2504">
        <v>90275</v>
      </c>
      <c r="F2504">
        <v>97519.999999999985</v>
      </c>
      <c r="G2504">
        <v>104764.99999999999</v>
      </c>
      <c r="H2504">
        <v>112009.99999999999</v>
      </c>
      <c r="I2504">
        <v>119254.99999999999</v>
      </c>
    </row>
    <row r="2505" spans="1:11" x14ac:dyDescent="0.3">
      <c r="A2505" s="108" t="s">
        <v>578</v>
      </c>
      <c r="B2505">
        <v>54854.999999999993</v>
      </c>
      <c r="C2505">
        <v>62674.999999999993</v>
      </c>
      <c r="D2505">
        <v>70495</v>
      </c>
      <c r="E2505">
        <v>78315</v>
      </c>
      <c r="F2505">
        <v>84640</v>
      </c>
      <c r="G2505">
        <v>90850</v>
      </c>
      <c r="H2505">
        <v>97174.999999999985</v>
      </c>
      <c r="I2505">
        <v>103384.99999999999</v>
      </c>
    </row>
    <row r="2506" spans="1:11" x14ac:dyDescent="0.3">
      <c r="A2506" s="108" t="s">
        <v>579</v>
      </c>
      <c r="B2506">
        <v>54854.999999999993</v>
      </c>
      <c r="C2506">
        <v>62674.999999999993</v>
      </c>
      <c r="D2506">
        <v>70495</v>
      </c>
      <c r="E2506">
        <v>78315</v>
      </c>
      <c r="F2506">
        <v>84640</v>
      </c>
      <c r="G2506">
        <v>90850</v>
      </c>
      <c r="H2506">
        <v>97174.999999999985</v>
      </c>
      <c r="I2506">
        <v>103384.99999999999</v>
      </c>
    </row>
    <row r="2507" spans="1:11" x14ac:dyDescent="0.3">
      <c r="A2507" s="108" t="s">
        <v>51</v>
      </c>
      <c r="B2507">
        <v>55889.999999999993</v>
      </c>
      <c r="C2507">
        <v>63824.999999999993</v>
      </c>
      <c r="D2507">
        <v>71760</v>
      </c>
      <c r="E2507">
        <v>79695</v>
      </c>
      <c r="F2507">
        <v>86135</v>
      </c>
      <c r="G2507">
        <v>92460</v>
      </c>
      <c r="H2507">
        <v>98899.999999999985</v>
      </c>
      <c r="I2507">
        <v>105224.99999999999</v>
      </c>
    </row>
    <row r="2508" spans="1:11" x14ac:dyDescent="0.3">
      <c r="A2508" s="108" t="s">
        <v>580</v>
      </c>
      <c r="B2508">
        <v>54854.999999999993</v>
      </c>
      <c r="C2508">
        <v>62674.999999999993</v>
      </c>
      <c r="D2508">
        <v>70495</v>
      </c>
      <c r="E2508">
        <v>78315</v>
      </c>
      <c r="F2508">
        <v>84640</v>
      </c>
      <c r="G2508">
        <v>90850</v>
      </c>
      <c r="H2508">
        <v>97174.999999999985</v>
      </c>
      <c r="I2508">
        <v>103384.99999999999</v>
      </c>
    </row>
    <row r="2509" spans="1:11" x14ac:dyDescent="0.3">
      <c r="A2509" s="108" t="s">
        <v>581</v>
      </c>
      <c r="B2509">
        <v>54854.999999999993</v>
      </c>
      <c r="C2509">
        <v>62674.999999999993</v>
      </c>
      <c r="D2509">
        <v>70495</v>
      </c>
      <c r="E2509">
        <v>78315</v>
      </c>
      <c r="F2509">
        <v>84640</v>
      </c>
      <c r="G2509">
        <v>90850</v>
      </c>
      <c r="H2509">
        <v>97174.999999999985</v>
      </c>
      <c r="I2509">
        <v>103384.99999999999</v>
      </c>
    </row>
    <row r="2510" spans="1:11" x14ac:dyDescent="0.3">
      <c r="A2510" s="108" t="s">
        <v>582</v>
      </c>
      <c r="B2510">
        <v>65434.999999999993</v>
      </c>
      <c r="C2510">
        <v>74750</v>
      </c>
      <c r="D2510">
        <v>84065</v>
      </c>
      <c r="E2510">
        <v>93380</v>
      </c>
      <c r="F2510">
        <v>100854.99999999999</v>
      </c>
      <c r="G2510">
        <v>108329.99999999999</v>
      </c>
      <c r="H2510">
        <v>115804.99999999999</v>
      </c>
      <c r="I2510">
        <v>123279.99999999999</v>
      </c>
    </row>
    <row r="2511" spans="1:11" x14ac:dyDescent="0.3">
      <c r="A2511" s="108" t="s">
        <v>52</v>
      </c>
      <c r="B2511">
        <v>54854.999999999993</v>
      </c>
      <c r="C2511">
        <v>62674.999999999993</v>
      </c>
      <c r="D2511">
        <v>70495</v>
      </c>
      <c r="E2511">
        <v>78315</v>
      </c>
      <c r="F2511">
        <v>84640</v>
      </c>
      <c r="G2511">
        <v>90850</v>
      </c>
      <c r="H2511">
        <v>97174.999999999985</v>
      </c>
      <c r="I2511">
        <v>103384.99999999999</v>
      </c>
      <c r="K2511" s="101"/>
    </row>
    <row r="2512" spans="1:11" x14ac:dyDescent="0.3">
      <c r="A2512" s="108" t="s">
        <v>583</v>
      </c>
      <c r="B2512">
        <v>60719.999999999993</v>
      </c>
      <c r="C2512">
        <v>69460</v>
      </c>
      <c r="D2512">
        <v>78085</v>
      </c>
      <c r="E2512">
        <v>86710</v>
      </c>
      <c r="F2512">
        <v>93725</v>
      </c>
      <c r="G2512">
        <v>100624.99999999999</v>
      </c>
      <c r="H2512">
        <v>107524.99999999999</v>
      </c>
      <c r="I2512">
        <v>114539.99999999999</v>
      </c>
    </row>
    <row r="2513" spans="1:9" x14ac:dyDescent="0.3">
      <c r="A2513" s="108" t="s">
        <v>55</v>
      </c>
      <c r="B2513">
        <v>57154.999999999993</v>
      </c>
      <c r="C2513">
        <v>65319.999999999993</v>
      </c>
      <c r="D2513">
        <v>73485</v>
      </c>
      <c r="E2513">
        <v>81650</v>
      </c>
      <c r="F2513">
        <v>88205</v>
      </c>
      <c r="G2513">
        <v>94759.999999999985</v>
      </c>
      <c r="H2513">
        <v>101314.99999999999</v>
      </c>
      <c r="I2513">
        <v>107869.99999999999</v>
      </c>
    </row>
    <row r="2514" spans="1:9" x14ac:dyDescent="0.3">
      <c r="A2514" s="108" t="s">
        <v>584</v>
      </c>
      <c r="B2514">
        <v>55429.999999999993</v>
      </c>
      <c r="C2514">
        <v>63364.999999999993</v>
      </c>
      <c r="D2514">
        <v>71300</v>
      </c>
      <c r="E2514">
        <v>79120</v>
      </c>
      <c r="F2514">
        <v>85560</v>
      </c>
      <c r="G2514">
        <v>91885</v>
      </c>
      <c r="H2514">
        <v>98209.999999999985</v>
      </c>
      <c r="I2514">
        <v>104534.99999999999</v>
      </c>
    </row>
    <row r="2515" spans="1:9" x14ac:dyDescent="0.3">
      <c r="A2515" s="108" t="s">
        <v>585</v>
      </c>
      <c r="B2515">
        <v>71415</v>
      </c>
      <c r="C2515">
        <v>81535</v>
      </c>
      <c r="D2515">
        <v>91770</v>
      </c>
      <c r="E2515">
        <v>101889.99999999999</v>
      </c>
      <c r="F2515">
        <v>110054.99999999999</v>
      </c>
      <c r="G2515">
        <v>118219.99999999999</v>
      </c>
      <c r="H2515">
        <v>126384.99999999999</v>
      </c>
      <c r="I2515">
        <v>134550</v>
      </c>
    </row>
    <row r="2516" spans="1:9" x14ac:dyDescent="0.3">
      <c r="A2516" s="108" t="s">
        <v>586</v>
      </c>
      <c r="B2516">
        <v>54854.999999999993</v>
      </c>
      <c r="C2516">
        <v>62674.999999999993</v>
      </c>
      <c r="D2516">
        <v>70495</v>
      </c>
      <c r="E2516">
        <v>78315</v>
      </c>
      <c r="F2516">
        <v>84640</v>
      </c>
      <c r="G2516">
        <v>90850</v>
      </c>
      <c r="H2516">
        <v>97174.999999999985</v>
      </c>
      <c r="I2516">
        <v>103384.99999999999</v>
      </c>
    </row>
    <row r="2517" spans="1:9" x14ac:dyDescent="0.3">
      <c r="A2517" s="108" t="s">
        <v>587</v>
      </c>
      <c r="B2517">
        <v>59799.999999999993</v>
      </c>
      <c r="C2517">
        <v>68310</v>
      </c>
      <c r="D2517">
        <v>76820</v>
      </c>
      <c r="E2517">
        <v>85330</v>
      </c>
      <c r="F2517">
        <v>92230</v>
      </c>
      <c r="G2517">
        <v>99014.999999999985</v>
      </c>
      <c r="H2517">
        <v>105914.99999999999</v>
      </c>
      <c r="I2517">
        <v>112699.99999999999</v>
      </c>
    </row>
    <row r="2518" spans="1:9" x14ac:dyDescent="0.3">
      <c r="A2518" s="108" t="s">
        <v>588</v>
      </c>
      <c r="B2518">
        <v>59224.999999999993</v>
      </c>
      <c r="C2518">
        <v>67620</v>
      </c>
      <c r="D2518">
        <v>76130</v>
      </c>
      <c r="E2518">
        <v>84525</v>
      </c>
      <c r="F2518">
        <v>91310</v>
      </c>
      <c r="G2518">
        <v>98094.999999999985</v>
      </c>
      <c r="H2518">
        <v>104879.99999999999</v>
      </c>
      <c r="I2518">
        <v>111664.99999999999</v>
      </c>
    </row>
    <row r="2519" spans="1:9" x14ac:dyDescent="0.3">
      <c r="A2519" s="108" t="s">
        <v>589</v>
      </c>
      <c r="B2519">
        <v>56234.999999999993</v>
      </c>
      <c r="C2519">
        <v>64284.999999999993</v>
      </c>
      <c r="D2519">
        <v>72335</v>
      </c>
      <c r="E2519">
        <v>80270</v>
      </c>
      <c r="F2519">
        <v>86710</v>
      </c>
      <c r="G2519">
        <v>93150</v>
      </c>
      <c r="H2519">
        <v>99589.999999999985</v>
      </c>
      <c r="I2519">
        <v>106029.99999999999</v>
      </c>
    </row>
    <row r="2520" spans="1:9" x14ac:dyDescent="0.3">
      <c r="A2520" s="108" t="s">
        <v>590</v>
      </c>
      <c r="B2520">
        <v>83375</v>
      </c>
      <c r="C2520">
        <v>95219.999999999985</v>
      </c>
      <c r="D2520">
        <v>107179.99999999999</v>
      </c>
      <c r="E2520">
        <v>119024.99999999999</v>
      </c>
      <c r="F2520">
        <v>128569.99999999999</v>
      </c>
      <c r="G2520">
        <v>138115</v>
      </c>
      <c r="H2520">
        <v>147660</v>
      </c>
      <c r="I2520">
        <v>157205</v>
      </c>
    </row>
    <row r="2521" spans="1:9" x14ac:dyDescent="0.3">
      <c r="A2521" s="108" t="s">
        <v>591</v>
      </c>
      <c r="B2521">
        <v>63364.999999999993</v>
      </c>
      <c r="C2521">
        <v>72450</v>
      </c>
      <c r="D2521">
        <v>81535</v>
      </c>
      <c r="E2521">
        <v>90505</v>
      </c>
      <c r="F2521">
        <v>97749.999999999985</v>
      </c>
      <c r="G2521">
        <v>104994.99999999999</v>
      </c>
      <c r="H2521">
        <v>112239.99999999999</v>
      </c>
      <c r="I2521">
        <v>119484.99999999999</v>
      </c>
    </row>
    <row r="2522" spans="1:9" x14ac:dyDescent="0.3">
      <c r="A2522" s="108" t="s">
        <v>592</v>
      </c>
      <c r="B2522">
        <v>54854.999999999993</v>
      </c>
      <c r="C2522">
        <v>62674.999999999993</v>
      </c>
      <c r="D2522">
        <v>70495</v>
      </c>
      <c r="E2522">
        <v>78315</v>
      </c>
      <c r="F2522">
        <v>84640</v>
      </c>
      <c r="G2522">
        <v>90850</v>
      </c>
      <c r="H2522">
        <v>97174.999999999985</v>
      </c>
      <c r="I2522">
        <v>103384.99999999999</v>
      </c>
    </row>
    <row r="2523" spans="1:9" x14ac:dyDescent="0.3">
      <c r="A2523" s="108" t="s">
        <v>593</v>
      </c>
      <c r="B2523">
        <v>54854.999999999993</v>
      </c>
      <c r="C2523">
        <v>62674.999999999993</v>
      </c>
      <c r="D2523">
        <v>70495</v>
      </c>
      <c r="E2523">
        <v>78315</v>
      </c>
      <c r="F2523">
        <v>84640</v>
      </c>
      <c r="G2523">
        <v>90850</v>
      </c>
      <c r="H2523">
        <v>97174.999999999985</v>
      </c>
      <c r="I2523">
        <v>103384.99999999999</v>
      </c>
    </row>
    <row r="2524" spans="1:9" x14ac:dyDescent="0.3">
      <c r="A2524" s="108" t="s">
        <v>594</v>
      </c>
      <c r="B2524">
        <v>56349.999999999993</v>
      </c>
      <c r="C2524">
        <v>64399.999999999993</v>
      </c>
      <c r="D2524">
        <v>72450</v>
      </c>
      <c r="E2524">
        <v>80385</v>
      </c>
      <c r="F2524">
        <v>86825</v>
      </c>
      <c r="G2524">
        <v>93265</v>
      </c>
      <c r="H2524">
        <v>99704.999999999985</v>
      </c>
      <c r="I2524">
        <v>106144.99999999999</v>
      </c>
    </row>
    <row r="2525" spans="1:9" x14ac:dyDescent="0.3">
      <c r="A2525" s="108" t="s">
        <v>595</v>
      </c>
      <c r="B2525">
        <v>64859.999999999993</v>
      </c>
      <c r="C2525">
        <v>74060</v>
      </c>
      <c r="D2525">
        <v>83375</v>
      </c>
      <c r="E2525">
        <v>92575</v>
      </c>
      <c r="F2525">
        <v>100049.99999999999</v>
      </c>
      <c r="G2525">
        <v>107409.99999999999</v>
      </c>
      <c r="H2525">
        <v>114884.99999999999</v>
      </c>
      <c r="I2525">
        <v>122244.99999999999</v>
      </c>
    </row>
    <row r="2526" spans="1:9" x14ac:dyDescent="0.3">
      <c r="A2526" s="108" t="s">
        <v>60</v>
      </c>
      <c r="B2526">
        <v>56579.999999999993</v>
      </c>
      <c r="C2526">
        <v>64629.999999999993</v>
      </c>
      <c r="D2526">
        <v>72680</v>
      </c>
      <c r="E2526">
        <v>80730</v>
      </c>
      <c r="F2526">
        <v>87285</v>
      </c>
      <c r="G2526">
        <v>93725</v>
      </c>
      <c r="H2526">
        <v>100164.99999999999</v>
      </c>
      <c r="I2526">
        <v>106604.99999999999</v>
      </c>
    </row>
    <row r="2527" spans="1:9" x14ac:dyDescent="0.3">
      <c r="A2527" s="108" t="s">
        <v>61</v>
      </c>
      <c r="B2527">
        <v>54854.999999999993</v>
      </c>
      <c r="C2527">
        <v>62674.999999999993</v>
      </c>
      <c r="D2527">
        <v>70495</v>
      </c>
      <c r="E2527">
        <v>78315</v>
      </c>
      <c r="F2527">
        <v>84640</v>
      </c>
      <c r="G2527">
        <v>90850</v>
      </c>
      <c r="H2527">
        <v>97174.999999999985</v>
      </c>
      <c r="I2527">
        <v>103384.99999999999</v>
      </c>
    </row>
    <row r="2528" spans="1:9" x14ac:dyDescent="0.3">
      <c r="A2528" s="108" t="s">
        <v>126</v>
      </c>
      <c r="B2528">
        <v>70150</v>
      </c>
      <c r="C2528">
        <v>80155</v>
      </c>
      <c r="D2528">
        <v>90160</v>
      </c>
      <c r="E2528">
        <v>100164.99999999999</v>
      </c>
      <c r="F2528">
        <v>108214.99999999999</v>
      </c>
      <c r="G2528">
        <v>116264.99999999999</v>
      </c>
      <c r="H2528">
        <v>124314.99999999999</v>
      </c>
      <c r="I2528">
        <v>132250</v>
      </c>
    </row>
    <row r="2529" spans="1:9" x14ac:dyDescent="0.3">
      <c r="A2529" s="108" t="s">
        <v>63</v>
      </c>
      <c r="B2529">
        <v>54854.999999999993</v>
      </c>
      <c r="C2529">
        <v>62674.999999999993</v>
      </c>
      <c r="D2529">
        <v>70495</v>
      </c>
      <c r="E2529">
        <v>78315</v>
      </c>
      <c r="F2529">
        <v>84640</v>
      </c>
      <c r="G2529">
        <v>90850</v>
      </c>
      <c r="H2529">
        <v>97174.999999999985</v>
      </c>
      <c r="I2529">
        <v>103384.99999999999</v>
      </c>
    </row>
    <row r="2530" spans="1:9" x14ac:dyDescent="0.3">
      <c r="A2530" s="108" t="s">
        <v>596</v>
      </c>
      <c r="B2530">
        <v>54854.999999999993</v>
      </c>
      <c r="C2530">
        <v>62674.999999999993</v>
      </c>
      <c r="D2530">
        <v>70495</v>
      </c>
      <c r="E2530">
        <v>78315</v>
      </c>
      <c r="F2530">
        <v>84640</v>
      </c>
      <c r="G2530">
        <v>90850</v>
      </c>
      <c r="H2530">
        <v>97174.999999999985</v>
      </c>
      <c r="I2530">
        <v>103384.99999999999</v>
      </c>
    </row>
    <row r="2531" spans="1:9" x14ac:dyDescent="0.3">
      <c r="A2531" s="108" t="s">
        <v>597</v>
      </c>
      <c r="B2531">
        <v>54854.999999999993</v>
      </c>
      <c r="C2531">
        <v>62674.999999999993</v>
      </c>
      <c r="D2531">
        <v>70495</v>
      </c>
      <c r="E2531">
        <v>78315</v>
      </c>
      <c r="F2531">
        <v>84640</v>
      </c>
      <c r="G2531">
        <v>90850</v>
      </c>
      <c r="H2531">
        <v>97174.999999999985</v>
      </c>
      <c r="I2531">
        <v>103384.99999999999</v>
      </c>
    </row>
    <row r="2532" spans="1:9" x14ac:dyDescent="0.3">
      <c r="A2532" s="108" t="s">
        <v>598</v>
      </c>
      <c r="B2532">
        <v>69115</v>
      </c>
      <c r="C2532">
        <v>79005</v>
      </c>
      <c r="D2532">
        <v>88895</v>
      </c>
      <c r="E2532">
        <v>98669.999999999985</v>
      </c>
      <c r="F2532">
        <v>106604.99999999999</v>
      </c>
      <c r="G2532">
        <v>114539.99999999999</v>
      </c>
      <c r="H2532">
        <v>122359.99999999999</v>
      </c>
      <c r="I2532">
        <v>130294.99999999999</v>
      </c>
    </row>
    <row r="2533" spans="1:9" x14ac:dyDescent="0.3">
      <c r="A2533" s="108" t="s">
        <v>68</v>
      </c>
      <c r="B2533">
        <v>54854.999999999993</v>
      </c>
      <c r="C2533">
        <v>62674.999999999993</v>
      </c>
      <c r="D2533">
        <v>70495</v>
      </c>
      <c r="E2533">
        <v>78315</v>
      </c>
      <c r="F2533">
        <v>84640</v>
      </c>
      <c r="G2533">
        <v>90850</v>
      </c>
      <c r="H2533">
        <v>97174.999999999985</v>
      </c>
      <c r="I2533">
        <v>103384.99999999999</v>
      </c>
    </row>
    <row r="2534" spans="1:9" x14ac:dyDescent="0.3">
      <c r="A2534" s="108" t="s">
        <v>199</v>
      </c>
      <c r="B2534">
        <v>85790</v>
      </c>
      <c r="C2534">
        <v>97979.999999999985</v>
      </c>
      <c r="D2534">
        <v>110284.99999999999</v>
      </c>
      <c r="E2534">
        <v>122474.99999999999</v>
      </c>
      <c r="F2534">
        <v>132365</v>
      </c>
      <c r="G2534">
        <v>142140</v>
      </c>
      <c r="H2534">
        <v>151915</v>
      </c>
      <c r="I2534">
        <v>161690</v>
      </c>
    </row>
    <row r="2535" spans="1:9" x14ac:dyDescent="0.3">
      <c r="A2535" s="108" t="s">
        <v>599</v>
      </c>
      <c r="B2535">
        <v>55314.999999999993</v>
      </c>
      <c r="C2535">
        <v>63249.999999999993</v>
      </c>
      <c r="D2535">
        <v>71185</v>
      </c>
      <c r="E2535">
        <v>79005</v>
      </c>
      <c r="F2535">
        <v>85330</v>
      </c>
      <c r="G2535">
        <v>91655</v>
      </c>
      <c r="H2535">
        <v>97979.999999999985</v>
      </c>
      <c r="I2535">
        <v>104304.99999999999</v>
      </c>
    </row>
    <row r="2536" spans="1:9" x14ac:dyDescent="0.3">
      <c r="A2536" s="108" t="s">
        <v>600</v>
      </c>
      <c r="B2536">
        <v>54854.999999999993</v>
      </c>
      <c r="C2536">
        <v>62674.999999999993</v>
      </c>
      <c r="D2536">
        <v>70495</v>
      </c>
      <c r="E2536">
        <v>78315</v>
      </c>
      <c r="F2536">
        <v>84640</v>
      </c>
      <c r="G2536">
        <v>90850</v>
      </c>
      <c r="H2536">
        <v>97174.999999999985</v>
      </c>
      <c r="I2536">
        <v>103384.99999999999</v>
      </c>
    </row>
    <row r="2537" spans="1:9" x14ac:dyDescent="0.3">
      <c r="A2537" s="108" t="s">
        <v>601</v>
      </c>
      <c r="B2537">
        <v>66930</v>
      </c>
      <c r="C2537">
        <v>76475</v>
      </c>
      <c r="D2537">
        <v>86020</v>
      </c>
      <c r="E2537">
        <v>95564.999999999985</v>
      </c>
      <c r="F2537">
        <v>103269.99999999999</v>
      </c>
      <c r="G2537">
        <v>110859.99999999999</v>
      </c>
      <c r="H2537">
        <v>118564.99999999999</v>
      </c>
      <c r="I2537">
        <v>126154.99999999999</v>
      </c>
    </row>
    <row r="2538" spans="1:9" x14ac:dyDescent="0.3">
      <c r="A2538" s="108" t="s">
        <v>602</v>
      </c>
      <c r="B2538">
        <v>54854.999999999993</v>
      </c>
      <c r="C2538">
        <v>62674.999999999993</v>
      </c>
      <c r="D2538">
        <v>70495</v>
      </c>
      <c r="E2538">
        <v>78315</v>
      </c>
      <c r="F2538">
        <v>84640</v>
      </c>
      <c r="G2538">
        <v>90850</v>
      </c>
      <c r="H2538">
        <v>97174.999999999985</v>
      </c>
      <c r="I2538">
        <v>103384.99999999999</v>
      </c>
    </row>
    <row r="2539" spans="1:9" x14ac:dyDescent="0.3">
      <c r="A2539" s="108" t="s">
        <v>71</v>
      </c>
      <c r="B2539">
        <v>71415</v>
      </c>
      <c r="C2539">
        <v>81535</v>
      </c>
      <c r="D2539">
        <v>91770</v>
      </c>
      <c r="E2539">
        <v>101889.99999999999</v>
      </c>
      <c r="F2539">
        <v>110054.99999999999</v>
      </c>
      <c r="G2539">
        <v>118219.99999999999</v>
      </c>
      <c r="H2539">
        <v>126384.99999999999</v>
      </c>
      <c r="I2539">
        <v>134550</v>
      </c>
    </row>
    <row r="2540" spans="1:9" x14ac:dyDescent="0.3">
      <c r="A2540" s="108" t="s">
        <v>603</v>
      </c>
      <c r="B2540">
        <v>54854.999999999993</v>
      </c>
      <c r="C2540">
        <v>62674.999999999993</v>
      </c>
      <c r="D2540">
        <v>70495</v>
      </c>
      <c r="E2540">
        <v>78315</v>
      </c>
      <c r="F2540">
        <v>84640</v>
      </c>
      <c r="G2540">
        <v>90850</v>
      </c>
      <c r="H2540">
        <v>97174.999999999985</v>
      </c>
      <c r="I2540">
        <v>103384.99999999999</v>
      </c>
    </row>
    <row r="2541" spans="1:9" x14ac:dyDescent="0.3">
      <c r="A2541" s="108" t="s">
        <v>604</v>
      </c>
      <c r="B2541">
        <v>54854.999999999993</v>
      </c>
      <c r="C2541">
        <v>62674.999999999993</v>
      </c>
      <c r="D2541">
        <v>70495</v>
      </c>
      <c r="E2541">
        <v>78315</v>
      </c>
      <c r="F2541">
        <v>84640</v>
      </c>
      <c r="G2541">
        <v>90850</v>
      </c>
      <c r="H2541">
        <v>97174.999999999985</v>
      </c>
      <c r="I2541">
        <v>103384.99999999999</v>
      </c>
    </row>
    <row r="2542" spans="1:9" x14ac:dyDescent="0.3">
      <c r="A2542" s="108" t="s">
        <v>605</v>
      </c>
      <c r="B2542">
        <v>54854.999999999993</v>
      </c>
      <c r="C2542">
        <v>62674.999999999993</v>
      </c>
      <c r="D2542">
        <v>70495</v>
      </c>
      <c r="E2542">
        <v>78315</v>
      </c>
      <c r="F2542">
        <v>84640</v>
      </c>
      <c r="G2542">
        <v>90850</v>
      </c>
      <c r="H2542">
        <v>97174.999999999985</v>
      </c>
      <c r="I2542">
        <v>103384.99999999999</v>
      </c>
    </row>
    <row r="2543" spans="1:9" x14ac:dyDescent="0.3">
      <c r="A2543" s="108" t="s">
        <v>606</v>
      </c>
      <c r="B2543">
        <v>55429.999999999993</v>
      </c>
      <c r="C2543">
        <v>63364.999999999993</v>
      </c>
      <c r="D2543">
        <v>71300</v>
      </c>
      <c r="E2543">
        <v>79120</v>
      </c>
      <c r="F2543">
        <v>85560</v>
      </c>
      <c r="G2543">
        <v>91885</v>
      </c>
      <c r="H2543">
        <v>98209.999999999985</v>
      </c>
      <c r="I2543">
        <v>104534.99999999999</v>
      </c>
    </row>
    <row r="2544" spans="1:9" x14ac:dyDescent="0.3">
      <c r="A2544" s="108" t="s">
        <v>607</v>
      </c>
      <c r="B2544">
        <v>54854.999999999993</v>
      </c>
      <c r="C2544">
        <v>62674.999999999993</v>
      </c>
      <c r="D2544">
        <v>70495</v>
      </c>
      <c r="E2544">
        <v>78315</v>
      </c>
      <c r="F2544">
        <v>84640</v>
      </c>
      <c r="G2544">
        <v>90850</v>
      </c>
      <c r="H2544">
        <v>97174.999999999985</v>
      </c>
      <c r="I2544">
        <v>103384.99999999999</v>
      </c>
    </row>
    <row r="2545" spans="1:11" x14ac:dyDescent="0.3">
      <c r="A2545" s="108" t="s">
        <v>128</v>
      </c>
      <c r="B2545">
        <v>54854.999999999993</v>
      </c>
      <c r="C2545">
        <v>62674.999999999993</v>
      </c>
      <c r="D2545">
        <v>70495</v>
      </c>
      <c r="E2545">
        <v>78315</v>
      </c>
      <c r="F2545">
        <v>84640</v>
      </c>
      <c r="G2545">
        <v>90850</v>
      </c>
      <c r="H2545">
        <v>97174.999999999985</v>
      </c>
      <c r="I2545">
        <v>103384.99999999999</v>
      </c>
    </row>
    <row r="2546" spans="1:11" x14ac:dyDescent="0.3">
      <c r="A2546" s="108" t="s">
        <v>608</v>
      </c>
      <c r="B2546">
        <v>55429.999999999993</v>
      </c>
      <c r="C2546">
        <v>63364.999999999993</v>
      </c>
      <c r="D2546">
        <v>71300</v>
      </c>
      <c r="E2546">
        <v>79120</v>
      </c>
      <c r="F2546">
        <v>85560</v>
      </c>
      <c r="G2546">
        <v>91885</v>
      </c>
      <c r="H2546">
        <v>98209.999999999985</v>
      </c>
      <c r="I2546">
        <v>104534.99999999999</v>
      </c>
    </row>
    <row r="2547" spans="1:11" x14ac:dyDescent="0.3">
      <c r="A2547" s="108" t="s">
        <v>609</v>
      </c>
      <c r="B2547">
        <v>62444.999999999993</v>
      </c>
      <c r="C2547">
        <v>71300</v>
      </c>
      <c r="D2547">
        <v>80270</v>
      </c>
      <c r="E2547">
        <v>89125</v>
      </c>
      <c r="F2547">
        <v>96254.999999999985</v>
      </c>
      <c r="G2547">
        <v>103384.99999999999</v>
      </c>
      <c r="H2547">
        <v>110514.99999999999</v>
      </c>
      <c r="I2547">
        <v>117644.99999999999</v>
      </c>
      <c r="K2547" s="101"/>
    </row>
    <row r="2548" spans="1:11" x14ac:dyDescent="0.3">
      <c r="A2548" s="108" t="s">
        <v>610</v>
      </c>
      <c r="B2548">
        <v>55429.999999999993</v>
      </c>
      <c r="C2548">
        <v>63364.999999999993</v>
      </c>
      <c r="D2548">
        <v>71300</v>
      </c>
      <c r="E2548">
        <v>79120</v>
      </c>
      <c r="F2548">
        <v>85560</v>
      </c>
      <c r="G2548">
        <v>91885</v>
      </c>
      <c r="H2548">
        <v>98209.999999999985</v>
      </c>
      <c r="I2548">
        <v>104534.99999999999</v>
      </c>
    </row>
    <row r="2549" spans="1:11" x14ac:dyDescent="0.3">
      <c r="A2549" s="108" t="s">
        <v>314</v>
      </c>
      <c r="B2549">
        <v>67160</v>
      </c>
      <c r="C2549">
        <v>76705</v>
      </c>
      <c r="D2549">
        <v>86250</v>
      </c>
      <c r="E2549">
        <v>95794.999999999985</v>
      </c>
      <c r="F2549">
        <v>103499.99999999999</v>
      </c>
      <c r="G2549">
        <v>111204.99999999999</v>
      </c>
      <c r="H2549">
        <v>118794.99999999999</v>
      </c>
      <c r="I2549">
        <v>126499.99999999999</v>
      </c>
    </row>
    <row r="2550" spans="1:11" x14ac:dyDescent="0.3">
      <c r="A2550" s="108" t="s">
        <v>131</v>
      </c>
      <c r="B2550">
        <v>59339.999999999993</v>
      </c>
      <c r="C2550">
        <v>67735</v>
      </c>
      <c r="D2550">
        <v>76245</v>
      </c>
      <c r="E2550">
        <v>84640</v>
      </c>
      <c r="F2550">
        <v>91425</v>
      </c>
      <c r="G2550">
        <v>98209.999999999985</v>
      </c>
      <c r="H2550">
        <v>104994.99999999999</v>
      </c>
      <c r="I2550">
        <v>111779.99999999999</v>
      </c>
    </row>
    <row r="2551" spans="1:11" x14ac:dyDescent="0.3">
      <c r="A2551" s="108" t="s">
        <v>611</v>
      </c>
      <c r="B2551">
        <v>54854.999999999993</v>
      </c>
      <c r="C2551">
        <v>62674.999999999993</v>
      </c>
      <c r="D2551">
        <v>70495</v>
      </c>
      <c r="E2551">
        <v>78315</v>
      </c>
      <c r="F2551">
        <v>84640</v>
      </c>
      <c r="G2551">
        <v>90850</v>
      </c>
      <c r="H2551">
        <v>97174.999999999985</v>
      </c>
      <c r="I2551">
        <v>103384.99999999999</v>
      </c>
    </row>
    <row r="2552" spans="1:11" x14ac:dyDescent="0.3">
      <c r="A2552" s="108" t="s">
        <v>612</v>
      </c>
      <c r="B2552">
        <v>54854.999999999993</v>
      </c>
      <c r="C2552">
        <v>62674.999999999993</v>
      </c>
      <c r="D2552">
        <v>70495</v>
      </c>
      <c r="E2552">
        <v>78315</v>
      </c>
      <c r="F2552">
        <v>84640</v>
      </c>
      <c r="G2552">
        <v>90850</v>
      </c>
      <c r="H2552">
        <v>97174.999999999985</v>
      </c>
      <c r="I2552">
        <v>103384.99999999999</v>
      </c>
    </row>
    <row r="2553" spans="1:11" x14ac:dyDescent="0.3">
      <c r="A2553" s="108" t="s">
        <v>613</v>
      </c>
      <c r="B2553">
        <v>72795</v>
      </c>
      <c r="C2553">
        <v>83260</v>
      </c>
      <c r="D2553">
        <v>93610</v>
      </c>
      <c r="E2553">
        <v>103959.99999999999</v>
      </c>
      <c r="F2553">
        <v>112354.99999999999</v>
      </c>
      <c r="G2553">
        <v>120634.99999999999</v>
      </c>
      <c r="H2553">
        <v>128914.99999999999</v>
      </c>
      <c r="I2553">
        <v>137310</v>
      </c>
    </row>
    <row r="2554" spans="1:11" x14ac:dyDescent="0.3">
      <c r="A2554" s="108" t="s">
        <v>614</v>
      </c>
      <c r="B2554">
        <v>55659.999999999993</v>
      </c>
      <c r="C2554">
        <v>63594.999999999993</v>
      </c>
      <c r="D2554">
        <v>71530</v>
      </c>
      <c r="E2554">
        <v>79465</v>
      </c>
      <c r="F2554">
        <v>85905</v>
      </c>
      <c r="G2554">
        <v>92230</v>
      </c>
      <c r="H2554">
        <v>98554.999999999985</v>
      </c>
      <c r="I2554">
        <v>104994.99999999999</v>
      </c>
    </row>
    <row r="2555" spans="1:11" x14ac:dyDescent="0.3">
      <c r="A2555" s="108" t="s">
        <v>615</v>
      </c>
      <c r="B2555">
        <v>55429.999999999993</v>
      </c>
      <c r="C2555">
        <v>63364.999999999993</v>
      </c>
      <c r="D2555">
        <v>71300</v>
      </c>
      <c r="E2555">
        <v>79120</v>
      </c>
      <c r="F2555">
        <v>85560</v>
      </c>
      <c r="G2555">
        <v>91885</v>
      </c>
      <c r="H2555">
        <v>98209.999999999985</v>
      </c>
      <c r="I2555">
        <v>104534.99999999999</v>
      </c>
    </row>
    <row r="2556" spans="1:11" x14ac:dyDescent="0.3">
      <c r="A2556" s="108" t="s">
        <v>370</v>
      </c>
      <c r="B2556">
        <v>54854.999999999993</v>
      </c>
      <c r="C2556">
        <v>62674.999999999993</v>
      </c>
      <c r="D2556">
        <v>70495</v>
      </c>
      <c r="E2556">
        <v>78315</v>
      </c>
      <c r="F2556">
        <v>84640</v>
      </c>
      <c r="G2556">
        <v>90850</v>
      </c>
      <c r="H2556">
        <v>97174.999999999985</v>
      </c>
      <c r="I2556">
        <v>103384.99999999999</v>
      </c>
    </row>
    <row r="2557" spans="1:11" x14ac:dyDescent="0.3">
      <c r="A2557" s="108" t="s">
        <v>616</v>
      </c>
      <c r="B2557">
        <v>62214.999999999993</v>
      </c>
      <c r="C2557">
        <v>71070</v>
      </c>
      <c r="D2557">
        <v>79925</v>
      </c>
      <c r="E2557">
        <v>88780</v>
      </c>
      <c r="F2557">
        <v>95909.999999999985</v>
      </c>
      <c r="G2557">
        <v>103039.99999999999</v>
      </c>
      <c r="H2557">
        <v>110169.99999999999</v>
      </c>
      <c r="I2557">
        <v>117299.99999999999</v>
      </c>
    </row>
    <row r="2558" spans="1:11" x14ac:dyDescent="0.3">
      <c r="A2558" s="108" t="s">
        <v>617</v>
      </c>
      <c r="B2558">
        <v>54854.999999999993</v>
      </c>
      <c r="C2558">
        <v>62674.999999999993</v>
      </c>
      <c r="D2558">
        <v>70495</v>
      </c>
      <c r="E2558">
        <v>78315</v>
      </c>
      <c r="F2558">
        <v>84640</v>
      </c>
      <c r="G2558">
        <v>90850</v>
      </c>
      <c r="H2558">
        <v>97174.999999999985</v>
      </c>
      <c r="I2558">
        <v>103384.99999999999</v>
      </c>
    </row>
    <row r="2559" spans="1:11" x14ac:dyDescent="0.3">
      <c r="A2559" s="108" t="s">
        <v>618</v>
      </c>
      <c r="B2559">
        <v>60374.999999999993</v>
      </c>
      <c r="C2559">
        <v>69000</v>
      </c>
      <c r="D2559">
        <v>77625</v>
      </c>
      <c r="E2559">
        <v>86135</v>
      </c>
      <c r="F2559">
        <v>93035</v>
      </c>
      <c r="G2559">
        <v>99934.999999999985</v>
      </c>
      <c r="H2559">
        <v>106834.99999999999</v>
      </c>
      <c r="I2559">
        <v>113734.99999999999</v>
      </c>
    </row>
    <row r="2560" spans="1:11" x14ac:dyDescent="0.3">
      <c r="A2560" s="108" t="s">
        <v>619</v>
      </c>
      <c r="B2560">
        <v>62214.999999999993</v>
      </c>
      <c r="C2560">
        <v>71070</v>
      </c>
      <c r="D2560">
        <v>79925</v>
      </c>
      <c r="E2560">
        <v>88780</v>
      </c>
      <c r="F2560">
        <v>95909.999999999985</v>
      </c>
      <c r="G2560">
        <v>103039.99999999999</v>
      </c>
      <c r="H2560">
        <v>110169.99999999999</v>
      </c>
      <c r="I2560">
        <v>117299.99999999999</v>
      </c>
    </row>
    <row r="2561" spans="1:9" x14ac:dyDescent="0.3">
      <c r="A2561" s="108" t="s">
        <v>620</v>
      </c>
      <c r="B2561">
        <v>70035</v>
      </c>
      <c r="C2561">
        <v>80040</v>
      </c>
      <c r="D2561">
        <v>90045</v>
      </c>
      <c r="E2561">
        <v>100049.99999999999</v>
      </c>
      <c r="F2561">
        <v>108099.99999999999</v>
      </c>
      <c r="G2561">
        <v>116149.99999999999</v>
      </c>
      <c r="H2561">
        <v>124084.99999999999</v>
      </c>
      <c r="I2561">
        <v>132135</v>
      </c>
    </row>
    <row r="2562" spans="1:9" x14ac:dyDescent="0.3">
      <c r="A2562" s="108" t="s">
        <v>621</v>
      </c>
      <c r="B2562">
        <v>54854.999999999993</v>
      </c>
      <c r="C2562">
        <v>62674.999999999993</v>
      </c>
      <c r="D2562">
        <v>70495</v>
      </c>
      <c r="E2562">
        <v>78315</v>
      </c>
      <c r="F2562">
        <v>84640</v>
      </c>
      <c r="G2562">
        <v>90850</v>
      </c>
      <c r="H2562">
        <v>97174.999999999985</v>
      </c>
      <c r="I2562">
        <v>103384.99999999999</v>
      </c>
    </row>
    <row r="2563" spans="1:9" x14ac:dyDescent="0.3">
      <c r="A2563" s="108" t="s">
        <v>622</v>
      </c>
      <c r="B2563">
        <v>54854.999999999993</v>
      </c>
      <c r="C2563">
        <v>62674.999999999993</v>
      </c>
      <c r="D2563">
        <v>70495</v>
      </c>
      <c r="E2563">
        <v>78315</v>
      </c>
      <c r="F2563">
        <v>84640</v>
      </c>
      <c r="G2563">
        <v>90850</v>
      </c>
      <c r="H2563">
        <v>97174.999999999985</v>
      </c>
      <c r="I2563">
        <v>103384.99999999999</v>
      </c>
    </row>
    <row r="2564" spans="1:9" x14ac:dyDescent="0.3">
      <c r="A2564" s="108" t="s">
        <v>623</v>
      </c>
      <c r="B2564">
        <v>55659.999999999993</v>
      </c>
      <c r="C2564">
        <v>63594.999999999993</v>
      </c>
      <c r="D2564">
        <v>71530</v>
      </c>
      <c r="E2564">
        <v>79465</v>
      </c>
      <c r="F2564">
        <v>85905</v>
      </c>
      <c r="G2564">
        <v>92230</v>
      </c>
      <c r="H2564">
        <v>98554.999999999985</v>
      </c>
      <c r="I2564">
        <v>104994.99999999999</v>
      </c>
    </row>
    <row r="2565" spans="1:9" x14ac:dyDescent="0.3">
      <c r="A2565" s="108" t="s">
        <v>624</v>
      </c>
      <c r="B2565">
        <v>55199.999999999993</v>
      </c>
      <c r="C2565">
        <v>63019.999999999993</v>
      </c>
      <c r="D2565">
        <v>70955</v>
      </c>
      <c r="E2565">
        <v>78775</v>
      </c>
      <c r="F2565">
        <v>85100</v>
      </c>
      <c r="G2565">
        <v>91425</v>
      </c>
      <c r="H2565">
        <v>97749.999999999985</v>
      </c>
      <c r="I2565">
        <v>104074.99999999999</v>
      </c>
    </row>
    <row r="2566" spans="1:9" x14ac:dyDescent="0.3">
      <c r="A2566" s="108" t="s">
        <v>625</v>
      </c>
      <c r="B2566">
        <v>73025</v>
      </c>
      <c r="C2566">
        <v>83490</v>
      </c>
      <c r="D2566">
        <v>93955</v>
      </c>
      <c r="E2566">
        <v>104304.99999999999</v>
      </c>
      <c r="F2566">
        <v>112699.99999999999</v>
      </c>
      <c r="G2566">
        <v>121094.99999999999</v>
      </c>
      <c r="H2566">
        <v>129374.99999999999</v>
      </c>
      <c r="I2566">
        <v>137770</v>
      </c>
    </row>
    <row r="2567" spans="1:9" x14ac:dyDescent="0.3">
      <c r="A2567" s="108" t="s">
        <v>318</v>
      </c>
      <c r="B2567">
        <v>61984.999999999993</v>
      </c>
      <c r="C2567">
        <v>70840</v>
      </c>
      <c r="D2567">
        <v>79695</v>
      </c>
      <c r="E2567">
        <v>88435</v>
      </c>
      <c r="F2567">
        <v>95564.999999999985</v>
      </c>
      <c r="G2567">
        <v>102694.99999999999</v>
      </c>
      <c r="H2567">
        <v>109709.99999999999</v>
      </c>
      <c r="I2567">
        <v>116839.99999999999</v>
      </c>
    </row>
    <row r="2568" spans="1:9" x14ac:dyDescent="0.3">
      <c r="A2568" s="108" t="s">
        <v>626</v>
      </c>
      <c r="B2568">
        <v>78430</v>
      </c>
      <c r="C2568">
        <v>89700</v>
      </c>
      <c r="D2568">
        <v>100854.99999999999</v>
      </c>
      <c r="E2568">
        <v>112009.99999999999</v>
      </c>
      <c r="F2568">
        <v>120979.99999999999</v>
      </c>
      <c r="G2568">
        <v>129949.99999999999</v>
      </c>
      <c r="H2568">
        <v>138920</v>
      </c>
      <c r="I2568">
        <v>147890</v>
      </c>
    </row>
    <row r="2569" spans="1:9" x14ac:dyDescent="0.3">
      <c r="A2569" s="108" t="s">
        <v>627</v>
      </c>
      <c r="B2569">
        <v>54854.999999999993</v>
      </c>
      <c r="C2569">
        <v>62674.999999999993</v>
      </c>
      <c r="D2569">
        <v>70495</v>
      </c>
      <c r="E2569">
        <v>78315</v>
      </c>
      <c r="F2569">
        <v>84640</v>
      </c>
      <c r="G2569">
        <v>90850</v>
      </c>
      <c r="H2569">
        <v>97174.999999999985</v>
      </c>
      <c r="I2569">
        <v>103384.99999999999</v>
      </c>
    </row>
    <row r="2570" spans="1:9" x14ac:dyDescent="0.3">
      <c r="A2570" s="108" t="s">
        <v>375</v>
      </c>
      <c r="B2570">
        <v>56464.999999999993</v>
      </c>
      <c r="C2570">
        <v>64514.999999999993</v>
      </c>
      <c r="D2570">
        <v>72565</v>
      </c>
      <c r="E2570">
        <v>80615</v>
      </c>
      <c r="F2570">
        <v>87170</v>
      </c>
      <c r="G2570">
        <v>93610</v>
      </c>
      <c r="H2570">
        <v>100049.99999999999</v>
      </c>
      <c r="I2570">
        <v>106489.99999999999</v>
      </c>
    </row>
    <row r="2571" spans="1:9" x14ac:dyDescent="0.3">
      <c r="A2571" s="108" t="s">
        <v>628</v>
      </c>
      <c r="B2571">
        <v>54854.999999999993</v>
      </c>
      <c r="C2571">
        <v>62674.999999999993</v>
      </c>
      <c r="D2571">
        <v>70495</v>
      </c>
      <c r="E2571">
        <v>78315</v>
      </c>
      <c r="F2571">
        <v>84640</v>
      </c>
      <c r="G2571">
        <v>90850</v>
      </c>
      <c r="H2571">
        <v>97174.999999999985</v>
      </c>
      <c r="I2571">
        <v>103384.99999999999</v>
      </c>
    </row>
    <row r="2572" spans="1:9" x14ac:dyDescent="0.3">
      <c r="A2572" s="108" t="s">
        <v>629</v>
      </c>
      <c r="B2572">
        <v>54854.999999999993</v>
      </c>
      <c r="C2572">
        <v>62674.999999999993</v>
      </c>
      <c r="D2572">
        <v>70495</v>
      </c>
      <c r="E2572">
        <v>78315</v>
      </c>
      <c r="F2572">
        <v>84640</v>
      </c>
      <c r="G2572">
        <v>90850</v>
      </c>
      <c r="H2572">
        <v>97174.999999999985</v>
      </c>
      <c r="I2572">
        <v>103384.99999999999</v>
      </c>
    </row>
    <row r="2573" spans="1:9" x14ac:dyDescent="0.3">
      <c r="A2573" s="108" t="s">
        <v>630</v>
      </c>
      <c r="B2573">
        <v>54854.999999999993</v>
      </c>
      <c r="C2573">
        <v>62674.999999999993</v>
      </c>
      <c r="D2573">
        <v>70495</v>
      </c>
      <c r="E2573">
        <v>78315</v>
      </c>
      <c r="F2573">
        <v>84640</v>
      </c>
      <c r="G2573">
        <v>90850</v>
      </c>
      <c r="H2573">
        <v>97174.999999999985</v>
      </c>
      <c r="I2573">
        <v>103384.99999999999</v>
      </c>
    </row>
    <row r="2574" spans="1:9" x14ac:dyDescent="0.3">
      <c r="A2574" s="108" t="s">
        <v>631</v>
      </c>
      <c r="B2574">
        <v>62444.999999999993</v>
      </c>
      <c r="C2574">
        <v>71300</v>
      </c>
      <c r="D2574">
        <v>80270</v>
      </c>
      <c r="E2574">
        <v>89125</v>
      </c>
      <c r="F2574">
        <v>96254.999999999985</v>
      </c>
      <c r="G2574">
        <v>103384.99999999999</v>
      </c>
      <c r="H2574">
        <v>110514.99999999999</v>
      </c>
      <c r="I2574">
        <v>117644.99999999999</v>
      </c>
    </row>
    <row r="2575" spans="1:9" x14ac:dyDescent="0.3">
      <c r="A2575" s="108" t="s">
        <v>632</v>
      </c>
      <c r="B2575">
        <v>54854.999999999993</v>
      </c>
      <c r="C2575">
        <v>62674.999999999993</v>
      </c>
      <c r="D2575">
        <v>70495</v>
      </c>
      <c r="E2575">
        <v>78315</v>
      </c>
      <c r="F2575">
        <v>84640</v>
      </c>
      <c r="G2575">
        <v>90850</v>
      </c>
      <c r="H2575">
        <v>97174.999999999985</v>
      </c>
      <c r="I2575">
        <v>103384.99999999999</v>
      </c>
    </row>
    <row r="2576" spans="1:9" x14ac:dyDescent="0.3">
      <c r="A2576" s="108" t="s">
        <v>633</v>
      </c>
      <c r="B2576">
        <v>62789.999999999993</v>
      </c>
      <c r="C2576">
        <v>71760</v>
      </c>
      <c r="D2576">
        <v>80730</v>
      </c>
      <c r="E2576">
        <v>89585</v>
      </c>
      <c r="F2576">
        <v>96829.999999999985</v>
      </c>
      <c r="G2576">
        <v>103959.99999999999</v>
      </c>
      <c r="H2576">
        <v>111089.99999999999</v>
      </c>
      <c r="I2576">
        <v>118334.99999999999</v>
      </c>
    </row>
    <row r="2577" spans="1:9" x14ac:dyDescent="0.3">
      <c r="A2577" s="108" t="s">
        <v>634</v>
      </c>
      <c r="B2577">
        <v>60374.999999999993</v>
      </c>
      <c r="C2577">
        <v>69000</v>
      </c>
      <c r="D2577">
        <v>77625</v>
      </c>
      <c r="E2577">
        <v>86250</v>
      </c>
      <c r="F2577">
        <v>93150</v>
      </c>
      <c r="G2577">
        <v>100049.99999999999</v>
      </c>
      <c r="H2577">
        <v>106949.99999999999</v>
      </c>
      <c r="I2577">
        <v>113849.99999999999</v>
      </c>
    </row>
    <row r="2578" spans="1:9" x14ac:dyDescent="0.3">
      <c r="A2578" s="108" t="s">
        <v>635</v>
      </c>
      <c r="B2578">
        <v>54854.999999999993</v>
      </c>
      <c r="C2578">
        <v>62674.999999999993</v>
      </c>
      <c r="D2578">
        <v>70495</v>
      </c>
      <c r="E2578">
        <v>78315</v>
      </c>
      <c r="F2578">
        <v>84640</v>
      </c>
      <c r="G2578">
        <v>90850</v>
      </c>
      <c r="H2578">
        <v>97174.999999999985</v>
      </c>
      <c r="I2578">
        <v>103384.99999999999</v>
      </c>
    </row>
    <row r="2579" spans="1:9" x14ac:dyDescent="0.3">
      <c r="A2579" s="108" t="s">
        <v>89</v>
      </c>
      <c r="B2579">
        <v>54854.999999999993</v>
      </c>
      <c r="C2579">
        <v>62674.999999999993</v>
      </c>
      <c r="D2579">
        <v>70495</v>
      </c>
      <c r="E2579">
        <v>78315</v>
      </c>
      <c r="F2579">
        <v>84640</v>
      </c>
      <c r="G2579">
        <v>90850</v>
      </c>
      <c r="H2579">
        <v>97174.999999999985</v>
      </c>
      <c r="I2579">
        <v>103384.99999999999</v>
      </c>
    </row>
    <row r="2580" spans="1:9" x14ac:dyDescent="0.3">
      <c r="A2580" s="108" t="s">
        <v>636</v>
      </c>
      <c r="B2580">
        <v>56579.999999999993</v>
      </c>
      <c r="C2580">
        <v>64629.999999999993</v>
      </c>
      <c r="D2580">
        <v>72680</v>
      </c>
      <c r="E2580">
        <v>80730</v>
      </c>
      <c r="F2580">
        <v>87285</v>
      </c>
      <c r="G2580">
        <v>93725</v>
      </c>
      <c r="H2580">
        <v>100164.99999999999</v>
      </c>
      <c r="I2580">
        <v>106604.99999999999</v>
      </c>
    </row>
    <row r="2581" spans="1:9" x14ac:dyDescent="0.3">
      <c r="A2581" s="108" t="s">
        <v>637</v>
      </c>
      <c r="B2581">
        <v>63249.999999999993</v>
      </c>
      <c r="C2581">
        <v>72220</v>
      </c>
      <c r="D2581">
        <v>81305</v>
      </c>
      <c r="E2581">
        <v>90275</v>
      </c>
      <c r="F2581">
        <v>97519.999999999985</v>
      </c>
      <c r="G2581">
        <v>104764.99999999999</v>
      </c>
      <c r="H2581">
        <v>112009.99999999999</v>
      </c>
      <c r="I2581">
        <v>119254.99999999999</v>
      </c>
    </row>
    <row r="2582" spans="1:9" x14ac:dyDescent="0.3">
      <c r="A2582" s="108" t="s">
        <v>638</v>
      </c>
      <c r="B2582">
        <v>55084.999999999993</v>
      </c>
      <c r="C2582">
        <v>62904.999999999993</v>
      </c>
      <c r="D2582">
        <v>70725</v>
      </c>
      <c r="E2582">
        <v>78545</v>
      </c>
      <c r="F2582">
        <v>84870</v>
      </c>
      <c r="G2582">
        <v>91195</v>
      </c>
      <c r="H2582">
        <v>97404.999999999985</v>
      </c>
      <c r="I2582">
        <v>103729.99999999999</v>
      </c>
    </row>
    <row r="2583" spans="1:9" x14ac:dyDescent="0.3">
      <c r="A2583" s="108" t="s">
        <v>639</v>
      </c>
      <c r="B2583">
        <v>54854.999999999993</v>
      </c>
      <c r="C2583">
        <v>62674.999999999993</v>
      </c>
      <c r="D2583">
        <v>70495</v>
      </c>
      <c r="E2583">
        <v>78315</v>
      </c>
      <c r="F2583">
        <v>84640</v>
      </c>
      <c r="G2583">
        <v>90850</v>
      </c>
      <c r="H2583">
        <v>97174.999999999985</v>
      </c>
      <c r="I2583">
        <v>103384.99999999999</v>
      </c>
    </row>
    <row r="2584" spans="1:9" x14ac:dyDescent="0.3">
      <c r="A2584" s="108" t="s">
        <v>640</v>
      </c>
      <c r="B2584">
        <v>54854.999999999993</v>
      </c>
      <c r="C2584">
        <v>62674.999999999993</v>
      </c>
      <c r="D2584">
        <v>70495</v>
      </c>
      <c r="E2584">
        <v>78315</v>
      </c>
      <c r="F2584">
        <v>84640</v>
      </c>
      <c r="G2584">
        <v>90850</v>
      </c>
      <c r="H2584">
        <v>97174.999999999985</v>
      </c>
      <c r="I2584">
        <v>103384.99999999999</v>
      </c>
    </row>
    <row r="2585" spans="1:9" x14ac:dyDescent="0.3">
      <c r="A2585" s="108" t="s">
        <v>641</v>
      </c>
      <c r="B2585">
        <v>63249.999999999993</v>
      </c>
      <c r="C2585">
        <v>72220</v>
      </c>
      <c r="D2585">
        <v>81305</v>
      </c>
      <c r="E2585">
        <v>90275</v>
      </c>
      <c r="F2585">
        <v>97519.999999999985</v>
      </c>
      <c r="G2585">
        <v>104764.99999999999</v>
      </c>
      <c r="H2585">
        <v>112009.99999999999</v>
      </c>
      <c r="I2585">
        <v>119254.99999999999</v>
      </c>
    </row>
    <row r="2586" spans="1:9" x14ac:dyDescent="0.3">
      <c r="A2586" s="108" t="s">
        <v>642</v>
      </c>
      <c r="B2586">
        <v>67620</v>
      </c>
      <c r="C2586">
        <v>77280</v>
      </c>
      <c r="D2586">
        <v>86940</v>
      </c>
      <c r="E2586">
        <v>96599.999999999985</v>
      </c>
      <c r="F2586">
        <v>104419.99999999999</v>
      </c>
      <c r="G2586">
        <v>112124.99999999999</v>
      </c>
      <c r="H2586">
        <v>119829.99999999999</v>
      </c>
      <c r="I2586">
        <v>127534.99999999999</v>
      </c>
    </row>
    <row r="2587" spans="1:9" x14ac:dyDescent="0.3">
      <c r="A2587" s="108" t="s">
        <v>643</v>
      </c>
      <c r="B2587">
        <v>56809.999999999993</v>
      </c>
      <c r="C2587">
        <v>64859.999999999993</v>
      </c>
      <c r="D2587">
        <v>73025</v>
      </c>
      <c r="E2587">
        <v>81075</v>
      </c>
      <c r="F2587">
        <v>87630</v>
      </c>
      <c r="G2587">
        <v>94070</v>
      </c>
      <c r="H2587">
        <v>100624.99999999999</v>
      </c>
      <c r="I2587">
        <v>107064.99999999999</v>
      </c>
    </row>
    <row r="2588" spans="1:9" x14ac:dyDescent="0.3">
      <c r="A2588" s="108" t="s">
        <v>644</v>
      </c>
      <c r="B2588">
        <v>54854.999999999993</v>
      </c>
      <c r="C2588">
        <v>62674.999999999993</v>
      </c>
      <c r="D2588">
        <v>70495</v>
      </c>
      <c r="E2588">
        <v>78315</v>
      </c>
      <c r="F2588">
        <v>84640</v>
      </c>
      <c r="G2588">
        <v>90850</v>
      </c>
      <c r="H2588">
        <v>97174.999999999985</v>
      </c>
      <c r="I2588">
        <v>103384.99999999999</v>
      </c>
    </row>
    <row r="2589" spans="1:9" x14ac:dyDescent="0.3">
      <c r="A2589" s="108" t="s">
        <v>645</v>
      </c>
      <c r="B2589">
        <v>72795</v>
      </c>
      <c r="C2589">
        <v>83260</v>
      </c>
      <c r="D2589">
        <v>93610</v>
      </c>
      <c r="E2589">
        <v>103959.99999999999</v>
      </c>
      <c r="F2589">
        <v>112354.99999999999</v>
      </c>
      <c r="G2589">
        <v>120634.99999999999</v>
      </c>
      <c r="H2589">
        <v>128914.99999999999</v>
      </c>
      <c r="I2589">
        <v>137310</v>
      </c>
    </row>
    <row r="2590" spans="1:9" x14ac:dyDescent="0.3">
      <c r="A2590" s="108" t="s">
        <v>323</v>
      </c>
      <c r="B2590">
        <v>57154.999999999993</v>
      </c>
      <c r="C2590">
        <v>65319.999999999993</v>
      </c>
      <c r="D2590">
        <v>73485</v>
      </c>
      <c r="E2590">
        <v>81535</v>
      </c>
      <c r="F2590">
        <v>88090</v>
      </c>
      <c r="G2590">
        <v>94644.999999999985</v>
      </c>
      <c r="H2590">
        <v>101199.99999999999</v>
      </c>
      <c r="I2590">
        <v>107639.99999999999</v>
      </c>
    </row>
    <row r="2591" spans="1:9" x14ac:dyDescent="0.3">
      <c r="A2591" s="108" t="s">
        <v>646</v>
      </c>
      <c r="B2591">
        <v>54854.999999999993</v>
      </c>
      <c r="C2591">
        <v>62674.999999999993</v>
      </c>
      <c r="D2591">
        <v>70495</v>
      </c>
      <c r="E2591">
        <v>78315</v>
      </c>
      <c r="F2591">
        <v>84640</v>
      </c>
      <c r="G2591">
        <v>90850</v>
      </c>
      <c r="H2591">
        <v>97174.999999999985</v>
      </c>
      <c r="I2591">
        <v>103384.99999999999</v>
      </c>
    </row>
    <row r="2592" spans="1:9" x14ac:dyDescent="0.3">
      <c r="A2592" s="108" t="s">
        <v>647</v>
      </c>
      <c r="B2592">
        <v>54854.999999999993</v>
      </c>
      <c r="C2592">
        <v>62674.999999999993</v>
      </c>
      <c r="D2592">
        <v>70495</v>
      </c>
      <c r="E2592">
        <v>78315</v>
      </c>
      <c r="F2592">
        <v>84640</v>
      </c>
      <c r="G2592">
        <v>90850</v>
      </c>
      <c r="H2592">
        <v>97174.999999999985</v>
      </c>
      <c r="I2592">
        <v>103384.99999999999</v>
      </c>
    </row>
    <row r="2593" spans="1:9" x14ac:dyDescent="0.3">
      <c r="A2593" s="108" t="s">
        <v>648</v>
      </c>
      <c r="B2593">
        <v>55429.999999999993</v>
      </c>
      <c r="C2593">
        <v>63364.999999999993</v>
      </c>
      <c r="D2593">
        <v>71300</v>
      </c>
      <c r="E2593">
        <v>79120</v>
      </c>
      <c r="F2593">
        <v>85560</v>
      </c>
      <c r="G2593">
        <v>91885</v>
      </c>
      <c r="H2593">
        <v>98209.999999999985</v>
      </c>
      <c r="I2593">
        <v>104534.99999999999</v>
      </c>
    </row>
    <row r="2594" spans="1:9" x14ac:dyDescent="0.3">
      <c r="A2594" s="108" t="s">
        <v>649</v>
      </c>
      <c r="B2594">
        <v>54854.999999999993</v>
      </c>
      <c r="C2594">
        <v>62674.999999999993</v>
      </c>
      <c r="D2594">
        <v>70495</v>
      </c>
      <c r="E2594">
        <v>78315</v>
      </c>
      <c r="F2594">
        <v>84640</v>
      </c>
      <c r="G2594">
        <v>90850</v>
      </c>
      <c r="H2594">
        <v>97174.999999999985</v>
      </c>
      <c r="I2594">
        <v>103384.99999999999</v>
      </c>
    </row>
    <row r="2595" spans="1:9" x14ac:dyDescent="0.3">
      <c r="A2595" s="108" t="s">
        <v>650</v>
      </c>
      <c r="B2595">
        <v>61754.999999999993</v>
      </c>
      <c r="C2595">
        <v>70495</v>
      </c>
      <c r="D2595">
        <v>79350</v>
      </c>
      <c r="E2595">
        <v>88090</v>
      </c>
      <c r="F2595">
        <v>95219.999999999985</v>
      </c>
      <c r="G2595">
        <v>102234.99999999999</v>
      </c>
      <c r="H2595">
        <v>109249.99999999999</v>
      </c>
      <c r="I2595">
        <v>116379.99999999999</v>
      </c>
    </row>
    <row r="2596" spans="1:9" x14ac:dyDescent="0.3">
      <c r="A2596" s="108" t="s">
        <v>651</v>
      </c>
      <c r="B2596">
        <v>88895</v>
      </c>
      <c r="C2596">
        <v>101544.99999999999</v>
      </c>
      <c r="D2596">
        <v>114194.99999999999</v>
      </c>
      <c r="E2596">
        <v>126844.99999999999</v>
      </c>
      <c r="F2596">
        <v>137080</v>
      </c>
      <c r="G2596">
        <v>147200</v>
      </c>
      <c r="H2596">
        <v>157320</v>
      </c>
      <c r="I2596">
        <v>167440</v>
      </c>
    </row>
    <row r="2597" spans="1:9" x14ac:dyDescent="0.3">
      <c r="A2597" s="108" t="s">
        <v>440</v>
      </c>
      <c r="B2597">
        <v>54854.999999999993</v>
      </c>
      <c r="C2597">
        <v>62674.999999999993</v>
      </c>
      <c r="D2597">
        <v>70495</v>
      </c>
      <c r="E2597">
        <v>78315</v>
      </c>
      <c r="F2597">
        <v>84640</v>
      </c>
      <c r="G2597">
        <v>90850</v>
      </c>
      <c r="H2597">
        <v>97174.999999999985</v>
      </c>
      <c r="I2597">
        <v>103384.99999999999</v>
      </c>
    </row>
    <row r="2598" spans="1:9" x14ac:dyDescent="0.3">
      <c r="A2598" s="108" t="s">
        <v>652</v>
      </c>
      <c r="B2598">
        <v>55314.999999999993</v>
      </c>
      <c r="C2598">
        <v>63249.999999999993</v>
      </c>
      <c r="D2598">
        <v>71185</v>
      </c>
      <c r="E2598">
        <v>79005</v>
      </c>
      <c r="F2598">
        <v>85330</v>
      </c>
      <c r="G2598">
        <v>91655</v>
      </c>
      <c r="H2598">
        <v>97979.999999999985</v>
      </c>
      <c r="I2598">
        <v>104304.99999999999</v>
      </c>
    </row>
    <row r="2599" spans="1:9" x14ac:dyDescent="0.3">
      <c r="A2599" s="108" t="s">
        <v>653</v>
      </c>
      <c r="B2599">
        <v>55774.999999999993</v>
      </c>
      <c r="C2599">
        <v>63709.999999999993</v>
      </c>
      <c r="D2599">
        <v>71645</v>
      </c>
      <c r="E2599">
        <v>79580</v>
      </c>
      <c r="F2599">
        <v>86020</v>
      </c>
      <c r="G2599">
        <v>92345</v>
      </c>
      <c r="H2599">
        <v>98784.999999999985</v>
      </c>
      <c r="I2599">
        <v>105109.99999999999</v>
      </c>
    </row>
    <row r="2600" spans="1:9" x14ac:dyDescent="0.3">
      <c r="A2600" s="108" t="s">
        <v>654</v>
      </c>
      <c r="B2600">
        <v>61524.999999999993</v>
      </c>
      <c r="C2600">
        <v>70265</v>
      </c>
      <c r="D2600">
        <v>79005</v>
      </c>
      <c r="E2600">
        <v>87745</v>
      </c>
      <c r="F2600">
        <v>94874.999999999985</v>
      </c>
      <c r="G2600">
        <v>101889.99999999999</v>
      </c>
      <c r="H2600">
        <v>108904.99999999999</v>
      </c>
      <c r="I2600">
        <v>115919.99999999999</v>
      </c>
    </row>
    <row r="2601" spans="1:9" x14ac:dyDescent="0.3">
      <c r="A2601" s="108" t="s">
        <v>655</v>
      </c>
      <c r="B2601">
        <v>54854.999999999993</v>
      </c>
      <c r="C2601">
        <v>62674.999999999993</v>
      </c>
      <c r="D2601">
        <v>70495</v>
      </c>
      <c r="E2601">
        <v>78315</v>
      </c>
      <c r="F2601">
        <v>84640</v>
      </c>
      <c r="G2601">
        <v>90850</v>
      </c>
      <c r="H2601">
        <v>97174.999999999985</v>
      </c>
      <c r="I2601">
        <v>103384.99999999999</v>
      </c>
    </row>
    <row r="2602" spans="1:9" x14ac:dyDescent="0.3">
      <c r="A2602" s="108" t="s">
        <v>656</v>
      </c>
      <c r="B2602">
        <v>54854.999999999993</v>
      </c>
      <c r="C2602">
        <v>62674.999999999993</v>
      </c>
      <c r="D2602">
        <v>70495</v>
      </c>
      <c r="E2602">
        <v>78315</v>
      </c>
      <c r="F2602">
        <v>84640</v>
      </c>
      <c r="G2602">
        <v>90850</v>
      </c>
      <c r="H2602">
        <v>97174.999999999985</v>
      </c>
      <c r="I2602">
        <v>103384.99999999999</v>
      </c>
    </row>
    <row r="2603" spans="1:9" x14ac:dyDescent="0.3">
      <c r="A2603" s="108" t="s">
        <v>657</v>
      </c>
      <c r="B2603">
        <v>57269.999999999993</v>
      </c>
      <c r="C2603">
        <v>65434.999999999993</v>
      </c>
      <c r="D2603">
        <v>73600</v>
      </c>
      <c r="E2603">
        <v>81765</v>
      </c>
      <c r="F2603">
        <v>88320</v>
      </c>
      <c r="G2603">
        <v>94874.999999999985</v>
      </c>
      <c r="H2603">
        <v>101429.99999999999</v>
      </c>
      <c r="I2603">
        <v>107984.99999999999</v>
      </c>
    </row>
    <row r="2604" spans="1:9" x14ac:dyDescent="0.3">
      <c r="A2604" s="108" t="s">
        <v>658</v>
      </c>
      <c r="B2604">
        <v>60144.999999999993</v>
      </c>
      <c r="C2604">
        <v>68770</v>
      </c>
      <c r="D2604">
        <v>77395</v>
      </c>
      <c r="E2604">
        <v>85905</v>
      </c>
      <c r="F2604">
        <v>92805</v>
      </c>
      <c r="G2604">
        <v>99704.999999999985</v>
      </c>
      <c r="H2604">
        <v>106604.99999999999</v>
      </c>
      <c r="I2604">
        <v>113504.99999999999</v>
      </c>
    </row>
    <row r="2605" spans="1:9" x14ac:dyDescent="0.3">
      <c r="A2605" s="108" t="s">
        <v>659</v>
      </c>
      <c r="B2605">
        <v>60949.999999999993</v>
      </c>
      <c r="C2605">
        <v>69575</v>
      </c>
      <c r="D2605">
        <v>78315</v>
      </c>
      <c r="E2605">
        <v>86940</v>
      </c>
      <c r="F2605">
        <v>93955</v>
      </c>
      <c r="G2605">
        <v>100854.99999999999</v>
      </c>
      <c r="H2605">
        <v>107869.99999999999</v>
      </c>
      <c r="I2605">
        <v>114769.99999999999</v>
      </c>
    </row>
    <row r="2606" spans="1:9" x14ac:dyDescent="0.3">
      <c r="A2606" s="108" t="s">
        <v>660</v>
      </c>
      <c r="B2606">
        <v>71415</v>
      </c>
      <c r="C2606">
        <v>81535</v>
      </c>
      <c r="D2606">
        <v>91770</v>
      </c>
      <c r="E2606">
        <v>101889.99999999999</v>
      </c>
      <c r="F2606">
        <v>110054.99999999999</v>
      </c>
      <c r="G2606">
        <v>118219.99999999999</v>
      </c>
      <c r="H2606">
        <v>126384.99999999999</v>
      </c>
      <c r="I2606">
        <v>134550</v>
      </c>
    </row>
    <row r="2607" spans="1:9" x14ac:dyDescent="0.3">
      <c r="A2607" s="108" t="s">
        <v>661</v>
      </c>
      <c r="B2607">
        <v>61294.999999999993</v>
      </c>
      <c r="C2607">
        <v>70035</v>
      </c>
      <c r="D2607">
        <v>78775</v>
      </c>
      <c r="E2607">
        <v>87515</v>
      </c>
      <c r="F2607">
        <v>94529.999999999985</v>
      </c>
      <c r="G2607">
        <v>101544.99999999999</v>
      </c>
      <c r="H2607">
        <v>108559.99999999999</v>
      </c>
      <c r="I2607">
        <v>115574.99999999999</v>
      </c>
    </row>
    <row r="2608" spans="1:9" x14ac:dyDescent="0.3">
      <c r="A2608" s="108" t="s">
        <v>98</v>
      </c>
      <c r="B2608">
        <v>63134.999999999993</v>
      </c>
      <c r="C2608">
        <v>72220</v>
      </c>
      <c r="D2608">
        <v>81190</v>
      </c>
      <c r="E2608">
        <v>90160</v>
      </c>
      <c r="F2608">
        <v>97404.999999999985</v>
      </c>
      <c r="G2608">
        <v>104649.99999999999</v>
      </c>
      <c r="H2608">
        <v>111894.99999999999</v>
      </c>
      <c r="I2608">
        <v>119024.99999999999</v>
      </c>
    </row>
    <row r="2609" spans="1:11" x14ac:dyDescent="0.3">
      <c r="A2609" s="108" t="s">
        <v>662</v>
      </c>
      <c r="B2609">
        <v>54854.999999999993</v>
      </c>
      <c r="C2609">
        <v>62674.999999999993</v>
      </c>
      <c r="D2609">
        <v>70495</v>
      </c>
      <c r="E2609">
        <v>78315</v>
      </c>
      <c r="F2609">
        <v>84640</v>
      </c>
      <c r="G2609">
        <v>90850</v>
      </c>
      <c r="H2609">
        <v>97174.999999999985</v>
      </c>
      <c r="I2609">
        <v>103384.99999999999</v>
      </c>
    </row>
    <row r="2610" spans="1:11" x14ac:dyDescent="0.3">
      <c r="A2610" s="108" t="s">
        <v>663</v>
      </c>
      <c r="B2610">
        <v>55429.999999999993</v>
      </c>
      <c r="C2610">
        <v>63364.999999999993</v>
      </c>
      <c r="D2610">
        <v>71300</v>
      </c>
      <c r="E2610">
        <v>79120</v>
      </c>
      <c r="F2610">
        <v>85560</v>
      </c>
      <c r="G2610">
        <v>91885</v>
      </c>
      <c r="H2610">
        <v>98209.999999999985</v>
      </c>
      <c r="I2610">
        <v>104534.99999999999</v>
      </c>
    </row>
    <row r="2611" spans="1:11" x14ac:dyDescent="0.3">
      <c r="A2611" s="108" t="s">
        <v>664</v>
      </c>
      <c r="B2611">
        <v>54854.999999999993</v>
      </c>
      <c r="C2611">
        <v>62674.999999999993</v>
      </c>
      <c r="D2611">
        <v>70495</v>
      </c>
      <c r="E2611">
        <v>78315</v>
      </c>
      <c r="F2611">
        <v>84640</v>
      </c>
      <c r="G2611">
        <v>90850</v>
      </c>
      <c r="H2611">
        <v>97174.999999999985</v>
      </c>
      <c r="I2611">
        <v>103384.99999999999</v>
      </c>
    </row>
    <row r="2612" spans="1:11" x14ac:dyDescent="0.3">
      <c r="A2612" s="108" t="s">
        <v>665</v>
      </c>
      <c r="B2612">
        <v>60949.999999999993</v>
      </c>
      <c r="C2612">
        <v>69690</v>
      </c>
      <c r="D2612">
        <v>78430</v>
      </c>
      <c r="E2612">
        <v>87055</v>
      </c>
      <c r="F2612">
        <v>94070</v>
      </c>
      <c r="G2612">
        <v>101084.99999999999</v>
      </c>
      <c r="H2612">
        <v>107984.99999999999</v>
      </c>
      <c r="I2612">
        <v>114999.99999999999</v>
      </c>
    </row>
    <row r="2613" spans="1:11" x14ac:dyDescent="0.3">
      <c r="A2613" s="108" t="s">
        <v>666</v>
      </c>
      <c r="B2613">
        <v>54854.999999999993</v>
      </c>
      <c r="C2613">
        <v>62674.999999999993</v>
      </c>
      <c r="D2613">
        <v>70495</v>
      </c>
      <c r="E2613">
        <v>78315</v>
      </c>
      <c r="F2613">
        <v>84640</v>
      </c>
      <c r="G2613">
        <v>90850</v>
      </c>
      <c r="H2613">
        <v>97174.999999999985</v>
      </c>
      <c r="I2613">
        <v>103384.99999999999</v>
      </c>
    </row>
    <row r="2614" spans="1:11" x14ac:dyDescent="0.3">
      <c r="A2614" s="108" t="s">
        <v>667</v>
      </c>
      <c r="B2614">
        <v>54854.999999999993</v>
      </c>
      <c r="C2614">
        <v>62674.999999999993</v>
      </c>
      <c r="D2614">
        <v>70495</v>
      </c>
      <c r="E2614">
        <v>78315</v>
      </c>
      <c r="F2614">
        <v>84640</v>
      </c>
      <c r="G2614">
        <v>90850</v>
      </c>
      <c r="H2614">
        <v>97174.999999999985</v>
      </c>
      <c r="I2614">
        <v>103384.99999999999</v>
      </c>
      <c r="K2614" s="101"/>
    </row>
    <row r="2615" spans="1:11" x14ac:dyDescent="0.3">
      <c r="A2615" s="108" t="s">
        <v>103</v>
      </c>
      <c r="B2615">
        <v>88895</v>
      </c>
      <c r="C2615">
        <v>101544.99999999999</v>
      </c>
      <c r="D2615">
        <v>114194.99999999999</v>
      </c>
      <c r="E2615">
        <v>126844.99999999999</v>
      </c>
      <c r="F2615">
        <v>137080</v>
      </c>
      <c r="G2615">
        <v>147200</v>
      </c>
      <c r="H2615">
        <v>157320</v>
      </c>
      <c r="I2615">
        <v>167440</v>
      </c>
    </row>
    <row r="2616" spans="1:11" x14ac:dyDescent="0.3">
      <c r="A2616" s="108" t="s">
        <v>668</v>
      </c>
      <c r="B2616">
        <v>66815</v>
      </c>
      <c r="C2616">
        <v>76360</v>
      </c>
      <c r="D2616">
        <v>85905</v>
      </c>
      <c r="E2616">
        <v>95334.999999999985</v>
      </c>
      <c r="F2616">
        <v>103039.99999999999</v>
      </c>
      <c r="G2616">
        <v>110629.99999999999</v>
      </c>
      <c r="H2616">
        <v>118219.99999999999</v>
      </c>
      <c r="I2616">
        <v>125924.99999999999</v>
      </c>
    </row>
    <row r="2617" spans="1:11" x14ac:dyDescent="0.3">
      <c r="A2617" s="108" t="s">
        <v>669</v>
      </c>
      <c r="B2617">
        <v>56349.999999999993</v>
      </c>
      <c r="C2617">
        <v>64399.999999999993</v>
      </c>
      <c r="D2617">
        <v>72450</v>
      </c>
      <c r="E2617">
        <v>80500</v>
      </c>
      <c r="F2617">
        <v>86940</v>
      </c>
      <c r="G2617">
        <v>93380</v>
      </c>
      <c r="H2617">
        <v>99819.999999999985</v>
      </c>
      <c r="I2617">
        <v>106259.99999999999</v>
      </c>
    </row>
    <row r="2618" spans="1:11" x14ac:dyDescent="0.3">
      <c r="A2618" s="108" t="s">
        <v>670</v>
      </c>
      <c r="B2618">
        <v>66930</v>
      </c>
      <c r="C2618">
        <v>76475</v>
      </c>
      <c r="D2618">
        <v>86020</v>
      </c>
      <c r="E2618">
        <v>95564.999999999985</v>
      </c>
      <c r="F2618">
        <v>103269.99999999999</v>
      </c>
      <c r="G2618">
        <v>110859.99999999999</v>
      </c>
      <c r="H2618">
        <v>118564.99999999999</v>
      </c>
      <c r="I2618">
        <v>126154.99999999999</v>
      </c>
    </row>
    <row r="2619" spans="1:11" x14ac:dyDescent="0.3">
      <c r="A2619" s="108" t="s">
        <v>389</v>
      </c>
      <c r="B2619">
        <v>55429.999999999993</v>
      </c>
      <c r="C2619">
        <v>63364.999999999993</v>
      </c>
      <c r="D2619">
        <v>71300</v>
      </c>
      <c r="E2619">
        <v>79120</v>
      </c>
      <c r="F2619">
        <v>85560</v>
      </c>
      <c r="G2619">
        <v>91885</v>
      </c>
      <c r="H2619">
        <v>98209.999999999985</v>
      </c>
      <c r="I2619">
        <v>104534.99999999999</v>
      </c>
    </row>
    <row r="2620" spans="1:11" x14ac:dyDescent="0.3">
      <c r="A2620" s="108" t="s">
        <v>671</v>
      </c>
      <c r="B2620">
        <v>65895</v>
      </c>
      <c r="C2620">
        <v>75325</v>
      </c>
      <c r="D2620">
        <v>84755</v>
      </c>
      <c r="E2620">
        <v>94070</v>
      </c>
      <c r="F2620">
        <v>101659.99999999999</v>
      </c>
      <c r="G2620">
        <v>109134.99999999999</v>
      </c>
      <c r="H2620">
        <v>116724.99999999999</v>
      </c>
      <c r="I2620">
        <v>124199.99999999999</v>
      </c>
    </row>
    <row r="2621" spans="1:11" x14ac:dyDescent="0.3">
      <c r="A2621" s="108" t="s">
        <v>672</v>
      </c>
      <c r="B2621">
        <v>55889.999999999993</v>
      </c>
      <c r="C2621">
        <v>63939.999999999993</v>
      </c>
      <c r="D2621">
        <v>71875</v>
      </c>
      <c r="E2621">
        <v>79810</v>
      </c>
      <c r="F2621">
        <v>86250</v>
      </c>
      <c r="G2621">
        <v>92690</v>
      </c>
      <c r="H2621">
        <v>99014.999999999985</v>
      </c>
      <c r="I2621">
        <v>105454.99999999999</v>
      </c>
    </row>
    <row r="2622" spans="1:11" x14ac:dyDescent="0.3">
      <c r="A2622" s="108" t="s">
        <v>673</v>
      </c>
      <c r="B2622">
        <v>54854.999999999993</v>
      </c>
      <c r="C2622">
        <v>62674.999999999993</v>
      </c>
      <c r="D2622">
        <v>70495</v>
      </c>
      <c r="E2622">
        <v>78315</v>
      </c>
      <c r="F2622">
        <v>84640</v>
      </c>
      <c r="G2622">
        <v>90850</v>
      </c>
      <c r="H2622">
        <v>97174.999999999985</v>
      </c>
      <c r="I2622">
        <v>103384.99999999999</v>
      </c>
    </row>
    <row r="2623" spans="1:11" x14ac:dyDescent="0.3">
      <c r="A2623" s="108" t="s">
        <v>674</v>
      </c>
      <c r="B2623">
        <v>54854.999999999993</v>
      </c>
      <c r="C2623">
        <v>62674.999999999993</v>
      </c>
      <c r="D2623">
        <v>70495</v>
      </c>
      <c r="E2623">
        <v>78315</v>
      </c>
      <c r="F2623">
        <v>84640</v>
      </c>
      <c r="G2623">
        <v>90850</v>
      </c>
      <c r="H2623">
        <v>97174.999999999985</v>
      </c>
      <c r="I2623">
        <v>103384.99999999999</v>
      </c>
    </row>
    <row r="2624" spans="1:11" x14ac:dyDescent="0.3">
      <c r="A2624" s="108" t="s">
        <v>812</v>
      </c>
      <c r="B2624">
        <v>66815</v>
      </c>
      <c r="C2624">
        <v>76360</v>
      </c>
      <c r="D2624">
        <v>85905</v>
      </c>
      <c r="E2624">
        <v>95334.999999999985</v>
      </c>
      <c r="F2624">
        <v>103039.99999999999</v>
      </c>
      <c r="G2624">
        <v>110629.99999999999</v>
      </c>
      <c r="H2624">
        <v>118219.99999999999</v>
      </c>
      <c r="I2624">
        <v>125924.99999999999</v>
      </c>
      <c r="K2624" s="106" t="s">
        <v>1861</v>
      </c>
    </row>
    <row r="2625" spans="1:9" x14ac:dyDescent="0.3">
      <c r="A2625" s="108" t="s">
        <v>813</v>
      </c>
      <c r="B2625">
        <v>66815</v>
      </c>
      <c r="C2625">
        <v>76360</v>
      </c>
      <c r="D2625">
        <v>85905</v>
      </c>
      <c r="E2625">
        <v>95334.999999999985</v>
      </c>
      <c r="F2625">
        <v>103039.99999999999</v>
      </c>
      <c r="G2625">
        <v>110629.99999999999</v>
      </c>
      <c r="H2625">
        <v>118219.99999999999</v>
      </c>
      <c r="I2625">
        <v>125924.99999999999</v>
      </c>
    </row>
    <row r="2626" spans="1:9" x14ac:dyDescent="0.3">
      <c r="A2626" s="108" t="s">
        <v>814</v>
      </c>
      <c r="B2626">
        <v>66815</v>
      </c>
      <c r="C2626">
        <v>76360</v>
      </c>
      <c r="D2626">
        <v>85905</v>
      </c>
      <c r="E2626">
        <v>95334.999999999985</v>
      </c>
      <c r="F2626">
        <v>103039.99999999999</v>
      </c>
      <c r="G2626">
        <v>110629.99999999999</v>
      </c>
      <c r="H2626">
        <v>118219.99999999999</v>
      </c>
      <c r="I2626">
        <v>125924.99999999999</v>
      </c>
    </row>
    <row r="2627" spans="1:9" x14ac:dyDescent="0.3">
      <c r="A2627" s="108" t="s">
        <v>815</v>
      </c>
      <c r="B2627">
        <v>66815</v>
      </c>
      <c r="C2627">
        <v>76360</v>
      </c>
      <c r="D2627">
        <v>85905</v>
      </c>
      <c r="E2627">
        <v>95334.999999999985</v>
      </c>
      <c r="F2627">
        <v>103039.99999999999</v>
      </c>
      <c r="G2627">
        <v>110629.99999999999</v>
      </c>
      <c r="H2627">
        <v>118219.99999999999</v>
      </c>
      <c r="I2627">
        <v>125924.99999999999</v>
      </c>
    </row>
    <row r="2628" spans="1:9" x14ac:dyDescent="0.3">
      <c r="A2628" s="108" t="s">
        <v>816</v>
      </c>
      <c r="B2628">
        <v>81305</v>
      </c>
      <c r="C2628">
        <v>92920</v>
      </c>
      <c r="D2628">
        <v>104534.99999999999</v>
      </c>
      <c r="E2628">
        <v>116149.99999999999</v>
      </c>
      <c r="F2628">
        <v>125464.99999999999</v>
      </c>
      <c r="G2628">
        <v>134780</v>
      </c>
      <c r="H2628">
        <v>144095</v>
      </c>
      <c r="I2628">
        <v>153410</v>
      </c>
    </row>
    <row r="2629" spans="1:9" x14ac:dyDescent="0.3">
      <c r="A2629" s="108" t="s">
        <v>817</v>
      </c>
      <c r="B2629">
        <v>80960</v>
      </c>
      <c r="C2629">
        <v>92460</v>
      </c>
      <c r="D2629">
        <v>104074.99999999999</v>
      </c>
      <c r="E2629">
        <v>115574.99999999999</v>
      </c>
      <c r="F2629">
        <v>124889.99999999999</v>
      </c>
      <c r="G2629">
        <v>134090</v>
      </c>
      <c r="H2629">
        <v>143405</v>
      </c>
      <c r="I2629">
        <v>152605</v>
      </c>
    </row>
    <row r="2630" spans="1:9" x14ac:dyDescent="0.3">
      <c r="A2630" s="108" t="s">
        <v>818</v>
      </c>
      <c r="B2630">
        <v>66815</v>
      </c>
      <c r="C2630">
        <v>76360</v>
      </c>
      <c r="D2630">
        <v>85905</v>
      </c>
      <c r="E2630">
        <v>95334.999999999985</v>
      </c>
      <c r="F2630">
        <v>103039.99999999999</v>
      </c>
      <c r="G2630">
        <v>110629.99999999999</v>
      </c>
      <c r="H2630">
        <v>118219.99999999999</v>
      </c>
      <c r="I2630">
        <v>125924.99999999999</v>
      </c>
    </row>
    <row r="2631" spans="1:9" x14ac:dyDescent="0.3">
      <c r="A2631" s="108" t="s">
        <v>819</v>
      </c>
      <c r="B2631">
        <v>66815</v>
      </c>
      <c r="C2631">
        <v>76360</v>
      </c>
      <c r="D2631">
        <v>85905</v>
      </c>
      <c r="E2631">
        <v>95334.999999999985</v>
      </c>
      <c r="F2631">
        <v>103039.99999999999</v>
      </c>
      <c r="G2631">
        <v>110629.99999999999</v>
      </c>
      <c r="H2631">
        <v>118219.99999999999</v>
      </c>
      <c r="I2631">
        <v>125924.99999999999</v>
      </c>
    </row>
    <row r="2632" spans="1:9" x14ac:dyDescent="0.3">
      <c r="A2632" s="108" t="s">
        <v>681</v>
      </c>
      <c r="B2632">
        <v>66815</v>
      </c>
      <c r="C2632">
        <v>76360</v>
      </c>
      <c r="D2632">
        <v>85905</v>
      </c>
      <c r="E2632">
        <v>95334.999999999985</v>
      </c>
      <c r="F2632">
        <v>103039.99999999999</v>
      </c>
      <c r="G2632">
        <v>110629.99999999999</v>
      </c>
      <c r="H2632">
        <v>118219.99999999999</v>
      </c>
      <c r="I2632">
        <v>125924.99999999999</v>
      </c>
    </row>
    <row r="2633" spans="1:9" x14ac:dyDescent="0.3">
      <c r="A2633" s="108" t="s">
        <v>820</v>
      </c>
      <c r="B2633">
        <v>66815</v>
      </c>
      <c r="C2633">
        <v>76360</v>
      </c>
      <c r="D2633">
        <v>85905</v>
      </c>
      <c r="E2633">
        <v>95334.999999999985</v>
      </c>
      <c r="F2633">
        <v>103039.99999999999</v>
      </c>
      <c r="G2633">
        <v>110629.99999999999</v>
      </c>
      <c r="H2633">
        <v>118219.99999999999</v>
      </c>
      <c r="I2633">
        <v>125924.99999999999</v>
      </c>
    </row>
    <row r="2634" spans="1:9" x14ac:dyDescent="0.3">
      <c r="A2634" s="108" t="s">
        <v>183</v>
      </c>
      <c r="B2634">
        <v>66815</v>
      </c>
      <c r="C2634">
        <v>76360</v>
      </c>
      <c r="D2634">
        <v>85905</v>
      </c>
      <c r="E2634">
        <v>95334.999999999985</v>
      </c>
      <c r="F2634">
        <v>103039.99999999999</v>
      </c>
      <c r="G2634">
        <v>110629.99999999999</v>
      </c>
      <c r="H2634">
        <v>118219.99999999999</v>
      </c>
      <c r="I2634">
        <v>125924.99999999999</v>
      </c>
    </row>
    <row r="2635" spans="1:9" x14ac:dyDescent="0.3">
      <c r="A2635" s="108" t="s">
        <v>821</v>
      </c>
      <c r="B2635">
        <v>75440</v>
      </c>
      <c r="C2635">
        <v>86135</v>
      </c>
      <c r="D2635">
        <v>96944.999999999985</v>
      </c>
      <c r="E2635">
        <v>107639.99999999999</v>
      </c>
      <c r="F2635">
        <v>116264.99999999999</v>
      </c>
      <c r="G2635">
        <v>124889.99999999999</v>
      </c>
      <c r="H2635">
        <v>133515</v>
      </c>
      <c r="I2635">
        <v>142140</v>
      </c>
    </row>
    <row r="2636" spans="1:9" x14ac:dyDescent="0.3">
      <c r="A2636" s="108" t="s">
        <v>48</v>
      </c>
      <c r="B2636">
        <v>66815</v>
      </c>
      <c r="C2636">
        <v>76360</v>
      </c>
      <c r="D2636">
        <v>85905</v>
      </c>
      <c r="E2636">
        <v>95334.999999999985</v>
      </c>
      <c r="F2636">
        <v>103039.99999999999</v>
      </c>
      <c r="G2636">
        <v>110629.99999999999</v>
      </c>
      <c r="H2636">
        <v>118219.99999999999</v>
      </c>
      <c r="I2636">
        <v>125924.99999999999</v>
      </c>
    </row>
    <row r="2637" spans="1:9" x14ac:dyDescent="0.3">
      <c r="A2637" s="108" t="s">
        <v>822</v>
      </c>
      <c r="B2637">
        <v>66815</v>
      </c>
      <c r="C2637">
        <v>76360</v>
      </c>
      <c r="D2637">
        <v>85905</v>
      </c>
      <c r="E2637">
        <v>95334.999999999985</v>
      </c>
      <c r="F2637">
        <v>103039.99999999999</v>
      </c>
      <c r="G2637">
        <v>110629.99999999999</v>
      </c>
      <c r="H2637">
        <v>118219.99999999999</v>
      </c>
      <c r="I2637">
        <v>125924.99999999999</v>
      </c>
    </row>
    <row r="2638" spans="1:9" x14ac:dyDescent="0.3">
      <c r="A2638" s="108" t="s">
        <v>72</v>
      </c>
      <c r="B2638">
        <v>80960</v>
      </c>
      <c r="C2638">
        <v>92460</v>
      </c>
      <c r="D2638">
        <v>104074.99999999999</v>
      </c>
      <c r="E2638">
        <v>115574.99999999999</v>
      </c>
      <c r="F2638">
        <v>124889.99999999999</v>
      </c>
      <c r="G2638">
        <v>134090</v>
      </c>
      <c r="H2638">
        <v>143405</v>
      </c>
      <c r="I2638">
        <v>152605</v>
      </c>
    </row>
    <row r="2639" spans="1:9" x14ac:dyDescent="0.3">
      <c r="A2639" s="108" t="s">
        <v>823</v>
      </c>
      <c r="B2639">
        <v>66815</v>
      </c>
      <c r="C2639">
        <v>76360</v>
      </c>
      <c r="D2639">
        <v>85905</v>
      </c>
      <c r="E2639">
        <v>95334.999999999985</v>
      </c>
      <c r="F2639">
        <v>103039.99999999999</v>
      </c>
      <c r="G2639">
        <v>110629.99999999999</v>
      </c>
      <c r="H2639">
        <v>118219.99999999999</v>
      </c>
      <c r="I2639">
        <v>125924.99999999999</v>
      </c>
    </row>
    <row r="2640" spans="1:9" x14ac:dyDescent="0.3">
      <c r="A2640" s="108" t="s">
        <v>824</v>
      </c>
      <c r="B2640">
        <v>66815</v>
      </c>
      <c r="C2640">
        <v>76360</v>
      </c>
      <c r="D2640">
        <v>85905</v>
      </c>
      <c r="E2640">
        <v>95334.999999999985</v>
      </c>
      <c r="F2640">
        <v>103039.99999999999</v>
      </c>
      <c r="G2640">
        <v>110629.99999999999</v>
      </c>
      <c r="H2640">
        <v>118219.99999999999</v>
      </c>
      <c r="I2640">
        <v>125924.99999999999</v>
      </c>
    </row>
    <row r="2641" spans="1:11" x14ac:dyDescent="0.3">
      <c r="A2641" s="108" t="s">
        <v>825</v>
      </c>
      <c r="B2641">
        <v>82455</v>
      </c>
      <c r="C2641">
        <v>94299.999999999985</v>
      </c>
      <c r="D2641">
        <v>106029.99999999999</v>
      </c>
      <c r="E2641">
        <v>117759.99999999999</v>
      </c>
      <c r="F2641">
        <v>127189.99999999999</v>
      </c>
      <c r="G2641">
        <v>136620</v>
      </c>
      <c r="H2641">
        <v>146050</v>
      </c>
      <c r="I2641">
        <v>155480</v>
      </c>
    </row>
    <row r="2642" spans="1:11" x14ac:dyDescent="0.3">
      <c r="A2642" s="108" t="s">
        <v>690</v>
      </c>
      <c r="B2642">
        <v>66815</v>
      </c>
      <c r="C2642">
        <v>76360</v>
      </c>
      <c r="D2642">
        <v>85905</v>
      </c>
      <c r="E2642">
        <v>95334.999999999985</v>
      </c>
      <c r="F2642">
        <v>103039.99999999999</v>
      </c>
      <c r="G2642">
        <v>110629.99999999999</v>
      </c>
      <c r="H2642">
        <v>118219.99999999999</v>
      </c>
      <c r="I2642">
        <v>125924.99999999999</v>
      </c>
    </row>
    <row r="2643" spans="1:11" x14ac:dyDescent="0.3">
      <c r="A2643" s="108" t="s">
        <v>826</v>
      </c>
      <c r="B2643">
        <v>66815</v>
      </c>
      <c r="C2643">
        <v>76360</v>
      </c>
      <c r="D2643">
        <v>85905</v>
      </c>
      <c r="E2643">
        <v>95334.999999999985</v>
      </c>
      <c r="F2643">
        <v>103039.99999999999</v>
      </c>
      <c r="G2643">
        <v>110629.99999999999</v>
      </c>
      <c r="H2643">
        <v>118219.99999999999</v>
      </c>
      <c r="I2643">
        <v>125924.99999999999</v>
      </c>
    </row>
    <row r="2644" spans="1:11" x14ac:dyDescent="0.3">
      <c r="A2644" s="108" t="s">
        <v>827</v>
      </c>
      <c r="B2644">
        <v>66815</v>
      </c>
      <c r="C2644">
        <v>76360</v>
      </c>
      <c r="D2644">
        <v>85905</v>
      </c>
      <c r="E2644">
        <v>95334.999999999985</v>
      </c>
      <c r="F2644">
        <v>103039.99999999999</v>
      </c>
      <c r="G2644">
        <v>110629.99999999999</v>
      </c>
      <c r="H2644">
        <v>118219.99999999999</v>
      </c>
      <c r="I2644">
        <v>125924.99999999999</v>
      </c>
    </row>
    <row r="2645" spans="1:11" x14ac:dyDescent="0.3">
      <c r="A2645" s="108" t="s">
        <v>828</v>
      </c>
      <c r="B2645">
        <v>107639.99999999999</v>
      </c>
      <c r="C2645">
        <v>123049.99999999999</v>
      </c>
      <c r="D2645">
        <v>138460</v>
      </c>
      <c r="E2645">
        <v>153755</v>
      </c>
      <c r="F2645">
        <v>166060</v>
      </c>
      <c r="G2645">
        <v>178365</v>
      </c>
      <c r="H2645">
        <v>190669.99999999997</v>
      </c>
      <c r="I2645">
        <v>202974.99999999997</v>
      </c>
    </row>
    <row r="2646" spans="1:11" x14ac:dyDescent="0.3">
      <c r="A2646" s="108" t="s">
        <v>829</v>
      </c>
      <c r="B2646">
        <v>74750</v>
      </c>
      <c r="C2646">
        <v>85445</v>
      </c>
      <c r="D2646">
        <v>96139.999999999985</v>
      </c>
      <c r="E2646">
        <v>106719.99999999999</v>
      </c>
      <c r="F2646">
        <v>115344.99999999999</v>
      </c>
      <c r="G2646">
        <v>123854.99999999999</v>
      </c>
      <c r="H2646">
        <v>132365</v>
      </c>
      <c r="I2646">
        <v>140875</v>
      </c>
    </row>
    <row r="2647" spans="1:11" x14ac:dyDescent="0.3">
      <c r="A2647" s="108" t="s">
        <v>830</v>
      </c>
      <c r="B2647">
        <v>67045</v>
      </c>
      <c r="C2647">
        <v>76590</v>
      </c>
      <c r="D2647">
        <v>86135</v>
      </c>
      <c r="E2647">
        <v>95679.999999999985</v>
      </c>
      <c r="F2647">
        <v>103384.99999999999</v>
      </c>
      <c r="G2647">
        <v>111089.99999999999</v>
      </c>
      <c r="H2647">
        <v>118679.99999999999</v>
      </c>
      <c r="I2647">
        <v>126384.99999999999</v>
      </c>
    </row>
    <row r="2648" spans="1:11" x14ac:dyDescent="0.3">
      <c r="A2648" s="108" t="s">
        <v>831</v>
      </c>
      <c r="B2648">
        <v>75440</v>
      </c>
      <c r="C2648">
        <v>86135</v>
      </c>
      <c r="D2648">
        <v>96944.999999999985</v>
      </c>
      <c r="E2648">
        <v>107639.99999999999</v>
      </c>
      <c r="F2648">
        <v>116264.99999999999</v>
      </c>
      <c r="G2648">
        <v>124889.99999999999</v>
      </c>
      <c r="H2648">
        <v>133515</v>
      </c>
      <c r="I2648">
        <v>142140</v>
      </c>
    </row>
    <row r="2649" spans="1:11" x14ac:dyDescent="0.3">
      <c r="A2649" s="108" t="s">
        <v>832</v>
      </c>
      <c r="B2649">
        <v>83605</v>
      </c>
      <c r="C2649">
        <v>95564.999999999985</v>
      </c>
      <c r="D2649">
        <v>107524.99999999999</v>
      </c>
      <c r="E2649">
        <v>119369.99999999999</v>
      </c>
      <c r="F2649">
        <v>129029.99999999999</v>
      </c>
      <c r="G2649">
        <v>138575</v>
      </c>
      <c r="H2649">
        <v>148120</v>
      </c>
      <c r="I2649">
        <v>157665</v>
      </c>
    </row>
    <row r="2650" spans="1:11" x14ac:dyDescent="0.3">
      <c r="A2650" s="108" t="s">
        <v>98</v>
      </c>
      <c r="B2650">
        <v>66815</v>
      </c>
      <c r="C2650">
        <v>76360</v>
      </c>
      <c r="D2650">
        <v>85905</v>
      </c>
      <c r="E2650">
        <v>95334.999999999985</v>
      </c>
      <c r="F2650">
        <v>103039.99999999999</v>
      </c>
      <c r="G2650">
        <v>110629.99999999999</v>
      </c>
      <c r="H2650">
        <v>118219.99999999999</v>
      </c>
      <c r="I2650">
        <v>125924.99999999999</v>
      </c>
    </row>
    <row r="2651" spans="1:11" x14ac:dyDescent="0.3">
      <c r="A2651" s="108" t="s">
        <v>99</v>
      </c>
      <c r="B2651">
        <v>66815</v>
      </c>
      <c r="C2651">
        <v>76360</v>
      </c>
      <c r="D2651">
        <v>85905</v>
      </c>
      <c r="E2651">
        <v>95334.999999999985</v>
      </c>
      <c r="F2651">
        <v>103039.99999999999</v>
      </c>
      <c r="G2651">
        <v>110629.99999999999</v>
      </c>
      <c r="H2651">
        <v>118219.99999999999</v>
      </c>
      <c r="I2651">
        <v>125924.99999999999</v>
      </c>
    </row>
    <row r="2652" spans="1:11" x14ac:dyDescent="0.3">
      <c r="A2652" s="108" t="s">
        <v>833</v>
      </c>
      <c r="B2652">
        <v>80960</v>
      </c>
      <c r="C2652">
        <v>92460</v>
      </c>
      <c r="D2652">
        <v>104074.99999999999</v>
      </c>
      <c r="E2652">
        <v>115574.99999999999</v>
      </c>
      <c r="F2652">
        <v>124889.99999999999</v>
      </c>
      <c r="G2652">
        <v>134090</v>
      </c>
      <c r="H2652">
        <v>143405</v>
      </c>
      <c r="I2652">
        <v>152605</v>
      </c>
    </row>
    <row r="2653" spans="1:11" x14ac:dyDescent="0.3">
      <c r="A2653" s="108" t="s">
        <v>702</v>
      </c>
      <c r="B2653">
        <v>53704.999999999993</v>
      </c>
      <c r="C2653">
        <v>61409.999999999993</v>
      </c>
      <c r="D2653">
        <v>69115</v>
      </c>
      <c r="E2653">
        <v>76705</v>
      </c>
      <c r="F2653">
        <v>82915</v>
      </c>
      <c r="G2653">
        <v>89010</v>
      </c>
      <c r="H2653">
        <v>95219.999999999985</v>
      </c>
      <c r="I2653">
        <v>101314.99999999999</v>
      </c>
      <c r="K2653" s="106" t="s">
        <v>1862</v>
      </c>
    </row>
    <row r="2654" spans="1:11" x14ac:dyDescent="0.3">
      <c r="A2654" s="108" t="s">
        <v>703</v>
      </c>
      <c r="B2654">
        <v>84410</v>
      </c>
      <c r="C2654">
        <v>96484.999999999985</v>
      </c>
      <c r="D2654">
        <v>108559.99999999999</v>
      </c>
      <c r="E2654">
        <v>120519.99999999999</v>
      </c>
      <c r="F2654">
        <v>130179.99999999999</v>
      </c>
      <c r="G2654">
        <v>139840</v>
      </c>
      <c r="H2654">
        <v>149500</v>
      </c>
      <c r="I2654">
        <v>159160</v>
      </c>
    </row>
    <row r="2655" spans="1:11" x14ac:dyDescent="0.3">
      <c r="A2655" s="108" t="s">
        <v>704</v>
      </c>
      <c r="B2655">
        <v>54624.999999999993</v>
      </c>
      <c r="C2655">
        <v>62444.999999999993</v>
      </c>
      <c r="D2655">
        <v>70265</v>
      </c>
      <c r="E2655">
        <v>77970</v>
      </c>
      <c r="F2655">
        <v>84295</v>
      </c>
      <c r="G2655">
        <v>90505</v>
      </c>
      <c r="H2655">
        <v>96714.999999999985</v>
      </c>
      <c r="I2655">
        <v>102924.99999999999</v>
      </c>
    </row>
    <row r="2656" spans="1:11" x14ac:dyDescent="0.3">
      <c r="A2656" s="108" t="s">
        <v>705</v>
      </c>
      <c r="B2656">
        <v>81075</v>
      </c>
      <c r="C2656">
        <v>92690</v>
      </c>
      <c r="D2656">
        <v>104304.99999999999</v>
      </c>
      <c r="E2656">
        <v>115804.99999999999</v>
      </c>
      <c r="F2656">
        <v>125119.99999999999</v>
      </c>
      <c r="G2656">
        <v>134435</v>
      </c>
      <c r="H2656">
        <v>143635</v>
      </c>
      <c r="I2656">
        <v>152950</v>
      </c>
    </row>
    <row r="2657" spans="1:11" x14ac:dyDescent="0.3">
      <c r="A2657" s="108" t="s">
        <v>706</v>
      </c>
      <c r="B2657">
        <v>63594.999999999993</v>
      </c>
      <c r="C2657">
        <v>72680</v>
      </c>
      <c r="D2657">
        <v>81765</v>
      </c>
      <c r="E2657">
        <v>90735</v>
      </c>
      <c r="F2657">
        <v>98094.999999999985</v>
      </c>
      <c r="G2657">
        <v>105339.99999999999</v>
      </c>
      <c r="H2657">
        <v>112584.99999999999</v>
      </c>
      <c r="I2657">
        <v>119829.99999999999</v>
      </c>
    </row>
    <row r="2658" spans="1:11" x14ac:dyDescent="0.3">
      <c r="A2658" s="108" t="s">
        <v>707</v>
      </c>
      <c r="B2658">
        <v>63594.999999999993</v>
      </c>
      <c r="C2658">
        <v>72680</v>
      </c>
      <c r="D2658">
        <v>81765</v>
      </c>
      <c r="E2658">
        <v>90735</v>
      </c>
      <c r="F2658">
        <v>98094.999999999985</v>
      </c>
      <c r="G2658">
        <v>105339.99999999999</v>
      </c>
      <c r="H2658">
        <v>112584.99999999999</v>
      </c>
      <c r="I2658">
        <v>119829.99999999999</v>
      </c>
    </row>
    <row r="2659" spans="1:11" x14ac:dyDescent="0.3">
      <c r="A2659" s="108" t="s">
        <v>708</v>
      </c>
      <c r="B2659">
        <v>114654.99999999999</v>
      </c>
      <c r="C2659">
        <v>130984.99999999999</v>
      </c>
      <c r="D2659">
        <v>147315</v>
      </c>
      <c r="E2659">
        <v>163645</v>
      </c>
      <c r="F2659">
        <v>176755</v>
      </c>
      <c r="G2659">
        <v>189864.99999999997</v>
      </c>
      <c r="H2659">
        <v>202974.99999999997</v>
      </c>
      <c r="I2659">
        <v>216084.99999999997</v>
      </c>
    </row>
    <row r="2660" spans="1:11" x14ac:dyDescent="0.3">
      <c r="A2660" s="108" t="s">
        <v>709</v>
      </c>
      <c r="B2660">
        <v>64169.999999999993</v>
      </c>
      <c r="C2660">
        <v>73255</v>
      </c>
      <c r="D2660">
        <v>82455</v>
      </c>
      <c r="E2660">
        <v>91540</v>
      </c>
      <c r="F2660">
        <v>98899.999999999985</v>
      </c>
      <c r="G2660">
        <v>106259.99999999999</v>
      </c>
      <c r="H2660">
        <v>113619.99999999999</v>
      </c>
      <c r="I2660">
        <v>120864.99999999999</v>
      </c>
      <c r="K2660" s="101"/>
    </row>
    <row r="2661" spans="1:11" x14ac:dyDescent="0.3">
      <c r="A2661" s="108" t="s">
        <v>265</v>
      </c>
      <c r="B2661">
        <v>55199.999999999993</v>
      </c>
      <c r="C2661">
        <v>63019.999999999993</v>
      </c>
      <c r="D2661">
        <v>70955</v>
      </c>
      <c r="E2661">
        <v>78775</v>
      </c>
      <c r="F2661">
        <v>85100</v>
      </c>
      <c r="G2661">
        <v>91425</v>
      </c>
      <c r="H2661">
        <v>97749.999999999985</v>
      </c>
      <c r="I2661">
        <v>104074.99999999999</v>
      </c>
    </row>
    <row r="2662" spans="1:11" x14ac:dyDescent="0.3">
      <c r="A2662" s="108" t="s">
        <v>710</v>
      </c>
      <c r="B2662">
        <v>63594.999999999993</v>
      </c>
      <c r="C2662">
        <v>72680</v>
      </c>
      <c r="D2662">
        <v>81765</v>
      </c>
      <c r="E2662">
        <v>90735</v>
      </c>
      <c r="F2662">
        <v>98094.999999999985</v>
      </c>
      <c r="G2662">
        <v>105339.99999999999</v>
      </c>
      <c r="H2662">
        <v>112584.99999999999</v>
      </c>
      <c r="I2662">
        <v>119829.99999999999</v>
      </c>
    </row>
    <row r="2663" spans="1:11" x14ac:dyDescent="0.3">
      <c r="A2663" s="108" t="s">
        <v>711</v>
      </c>
      <c r="B2663">
        <v>54624.999999999993</v>
      </c>
      <c r="C2663">
        <v>62444.999999999993</v>
      </c>
      <c r="D2663">
        <v>70265</v>
      </c>
      <c r="E2663">
        <v>77970</v>
      </c>
      <c r="F2663">
        <v>84295</v>
      </c>
      <c r="G2663">
        <v>90505</v>
      </c>
      <c r="H2663">
        <v>96714.999999999985</v>
      </c>
      <c r="I2663">
        <v>102924.99999999999</v>
      </c>
    </row>
    <row r="2664" spans="1:11" x14ac:dyDescent="0.3">
      <c r="A2664" s="108" t="s">
        <v>712</v>
      </c>
      <c r="B2664">
        <v>69575</v>
      </c>
      <c r="C2664">
        <v>79465</v>
      </c>
      <c r="D2664">
        <v>89355</v>
      </c>
      <c r="E2664">
        <v>99244.999999999985</v>
      </c>
      <c r="F2664">
        <v>107294.99999999999</v>
      </c>
      <c r="G2664">
        <v>115229.99999999999</v>
      </c>
      <c r="H2664">
        <v>123164.99999999999</v>
      </c>
      <c r="I2664">
        <v>131100</v>
      </c>
    </row>
    <row r="2665" spans="1:11" x14ac:dyDescent="0.3">
      <c r="A2665" s="108" t="s">
        <v>713</v>
      </c>
      <c r="B2665">
        <v>53704.999999999993</v>
      </c>
      <c r="C2665">
        <v>61409.999999999993</v>
      </c>
      <c r="D2665">
        <v>69115</v>
      </c>
      <c r="E2665">
        <v>76705</v>
      </c>
      <c r="F2665">
        <v>82915</v>
      </c>
      <c r="G2665">
        <v>89010</v>
      </c>
      <c r="H2665">
        <v>95219.999999999985</v>
      </c>
      <c r="I2665">
        <v>101314.99999999999</v>
      </c>
    </row>
    <row r="2666" spans="1:11" x14ac:dyDescent="0.3">
      <c r="A2666" s="108" t="s">
        <v>714</v>
      </c>
      <c r="B2666">
        <v>53704.999999999993</v>
      </c>
      <c r="C2666">
        <v>61409.999999999993</v>
      </c>
      <c r="D2666">
        <v>69115</v>
      </c>
      <c r="E2666">
        <v>76705</v>
      </c>
      <c r="F2666">
        <v>82915</v>
      </c>
      <c r="G2666">
        <v>89010</v>
      </c>
      <c r="H2666">
        <v>95219.999999999985</v>
      </c>
      <c r="I2666">
        <v>101314.99999999999</v>
      </c>
    </row>
    <row r="2667" spans="1:11" x14ac:dyDescent="0.3">
      <c r="A2667" s="108" t="s">
        <v>715</v>
      </c>
      <c r="B2667">
        <v>53704.999999999993</v>
      </c>
      <c r="C2667">
        <v>61409.999999999993</v>
      </c>
      <c r="D2667">
        <v>69115</v>
      </c>
      <c r="E2667">
        <v>76705</v>
      </c>
      <c r="F2667">
        <v>82915</v>
      </c>
      <c r="G2667">
        <v>89010</v>
      </c>
      <c r="H2667">
        <v>95219.999999999985</v>
      </c>
      <c r="I2667">
        <v>101314.99999999999</v>
      </c>
    </row>
    <row r="2668" spans="1:11" x14ac:dyDescent="0.3">
      <c r="A2668" s="108" t="s">
        <v>277</v>
      </c>
      <c r="B2668">
        <v>63594.999999999993</v>
      </c>
      <c r="C2668">
        <v>72680</v>
      </c>
      <c r="D2668">
        <v>81765</v>
      </c>
      <c r="E2668">
        <v>90735</v>
      </c>
      <c r="F2668">
        <v>98094.999999999985</v>
      </c>
      <c r="G2668">
        <v>105339.99999999999</v>
      </c>
      <c r="H2668">
        <v>112584.99999999999</v>
      </c>
      <c r="I2668">
        <v>119829.99999999999</v>
      </c>
    </row>
    <row r="2669" spans="1:11" x14ac:dyDescent="0.3">
      <c r="A2669" s="108" t="s">
        <v>452</v>
      </c>
      <c r="B2669">
        <v>69000</v>
      </c>
      <c r="C2669">
        <v>78775</v>
      </c>
      <c r="D2669">
        <v>88665</v>
      </c>
      <c r="E2669">
        <v>98439.999999999985</v>
      </c>
      <c r="F2669">
        <v>106374.99999999999</v>
      </c>
      <c r="G2669">
        <v>114194.99999999999</v>
      </c>
      <c r="H2669">
        <v>122129.99999999999</v>
      </c>
      <c r="I2669">
        <v>129949.99999999999</v>
      </c>
    </row>
    <row r="2670" spans="1:11" x14ac:dyDescent="0.3">
      <c r="A2670" s="108" t="s">
        <v>15</v>
      </c>
      <c r="B2670">
        <v>53704.999999999993</v>
      </c>
      <c r="C2670">
        <v>61409.999999999993</v>
      </c>
      <c r="D2670">
        <v>69115</v>
      </c>
      <c r="E2670">
        <v>76705</v>
      </c>
      <c r="F2670">
        <v>82915</v>
      </c>
      <c r="G2670">
        <v>89010</v>
      </c>
      <c r="H2670">
        <v>95219.999999999985</v>
      </c>
      <c r="I2670">
        <v>101314.99999999999</v>
      </c>
    </row>
    <row r="2671" spans="1:11" x14ac:dyDescent="0.3">
      <c r="A2671" s="108" t="s">
        <v>716</v>
      </c>
      <c r="B2671">
        <v>81075</v>
      </c>
      <c r="C2671">
        <v>92690</v>
      </c>
      <c r="D2671">
        <v>104304.99999999999</v>
      </c>
      <c r="E2671">
        <v>115804.99999999999</v>
      </c>
      <c r="F2671">
        <v>125119.99999999999</v>
      </c>
      <c r="G2671">
        <v>134435</v>
      </c>
      <c r="H2671">
        <v>143635</v>
      </c>
      <c r="I2671">
        <v>152950</v>
      </c>
    </row>
    <row r="2672" spans="1:11" x14ac:dyDescent="0.3">
      <c r="A2672" s="108" t="s">
        <v>717</v>
      </c>
      <c r="B2672">
        <v>53704.999999999993</v>
      </c>
      <c r="C2672">
        <v>61409.999999999993</v>
      </c>
      <c r="D2672">
        <v>69115</v>
      </c>
      <c r="E2672">
        <v>76705</v>
      </c>
      <c r="F2672">
        <v>82915</v>
      </c>
      <c r="G2672">
        <v>89010</v>
      </c>
      <c r="H2672">
        <v>95219.999999999985</v>
      </c>
      <c r="I2672">
        <v>101314.99999999999</v>
      </c>
    </row>
    <row r="2673" spans="1:9" x14ac:dyDescent="0.3">
      <c r="A2673" s="108" t="s">
        <v>718</v>
      </c>
      <c r="B2673">
        <v>81075</v>
      </c>
      <c r="C2673">
        <v>92690</v>
      </c>
      <c r="D2673">
        <v>104304.99999999999</v>
      </c>
      <c r="E2673">
        <v>115804.99999999999</v>
      </c>
      <c r="F2673">
        <v>125119.99999999999</v>
      </c>
      <c r="G2673">
        <v>134435</v>
      </c>
      <c r="H2673">
        <v>143635</v>
      </c>
      <c r="I2673">
        <v>152950</v>
      </c>
    </row>
    <row r="2674" spans="1:9" x14ac:dyDescent="0.3">
      <c r="A2674" s="108" t="s">
        <v>719</v>
      </c>
      <c r="B2674">
        <v>114654.99999999999</v>
      </c>
      <c r="C2674">
        <v>130984.99999999999</v>
      </c>
      <c r="D2674">
        <v>147315</v>
      </c>
      <c r="E2674">
        <v>163645</v>
      </c>
      <c r="F2674">
        <v>176755</v>
      </c>
      <c r="G2674">
        <v>189864.99999999997</v>
      </c>
      <c r="H2674">
        <v>202974.99999999997</v>
      </c>
      <c r="I2674">
        <v>216084.99999999997</v>
      </c>
    </row>
    <row r="2675" spans="1:9" x14ac:dyDescent="0.3">
      <c r="A2675" s="108" t="s">
        <v>720</v>
      </c>
      <c r="B2675">
        <v>69575</v>
      </c>
      <c r="C2675">
        <v>79465</v>
      </c>
      <c r="D2675">
        <v>89355</v>
      </c>
      <c r="E2675">
        <v>99244.999999999985</v>
      </c>
      <c r="F2675">
        <v>107294.99999999999</v>
      </c>
      <c r="G2675">
        <v>115229.99999999999</v>
      </c>
      <c r="H2675">
        <v>123164.99999999999</v>
      </c>
      <c r="I2675">
        <v>131100</v>
      </c>
    </row>
    <row r="2676" spans="1:9" x14ac:dyDescent="0.3">
      <c r="A2676" s="108" t="s">
        <v>721</v>
      </c>
      <c r="B2676">
        <v>80385</v>
      </c>
      <c r="C2676">
        <v>91885</v>
      </c>
      <c r="D2676">
        <v>103384.99999999999</v>
      </c>
      <c r="E2676">
        <v>114769.99999999999</v>
      </c>
      <c r="F2676">
        <v>123969.99999999999</v>
      </c>
      <c r="G2676">
        <v>133170</v>
      </c>
      <c r="H2676">
        <v>142370</v>
      </c>
      <c r="I2676">
        <v>151570</v>
      </c>
    </row>
    <row r="2677" spans="1:9" x14ac:dyDescent="0.3">
      <c r="A2677" s="108" t="s">
        <v>25</v>
      </c>
      <c r="B2677">
        <v>54624.999999999993</v>
      </c>
      <c r="C2677">
        <v>62444.999999999993</v>
      </c>
      <c r="D2677">
        <v>70265</v>
      </c>
      <c r="E2677">
        <v>77970</v>
      </c>
      <c r="F2677">
        <v>84295</v>
      </c>
      <c r="G2677">
        <v>90505</v>
      </c>
      <c r="H2677">
        <v>96714.999999999985</v>
      </c>
      <c r="I2677">
        <v>102924.99999999999</v>
      </c>
    </row>
    <row r="2678" spans="1:9" x14ac:dyDescent="0.3">
      <c r="A2678" s="108" t="s">
        <v>722</v>
      </c>
      <c r="B2678">
        <v>53704.999999999993</v>
      </c>
      <c r="C2678">
        <v>61409.999999999993</v>
      </c>
      <c r="D2678">
        <v>69115</v>
      </c>
      <c r="E2678">
        <v>76705</v>
      </c>
      <c r="F2678">
        <v>82915</v>
      </c>
      <c r="G2678">
        <v>89010</v>
      </c>
      <c r="H2678">
        <v>95219.999999999985</v>
      </c>
      <c r="I2678">
        <v>101314.99999999999</v>
      </c>
    </row>
    <row r="2679" spans="1:9" x14ac:dyDescent="0.3">
      <c r="A2679" s="108" t="s">
        <v>723</v>
      </c>
      <c r="B2679">
        <v>81075</v>
      </c>
      <c r="C2679">
        <v>92690</v>
      </c>
      <c r="D2679">
        <v>104304.99999999999</v>
      </c>
      <c r="E2679">
        <v>115804.99999999999</v>
      </c>
      <c r="F2679">
        <v>125119.99999999999</v>
      </c>
      <c r="G2679">
        <v>134435</v>
      </c>
      <c r="H2679">
        <v>143635</v>
      </c>
      <c r="I2679">
        <v>152950</v>
      </c>
    </row>
    <row r="2680" spans="1:9" x14ac:dyDescent="0.3">
      <c r="A2680" s="108" t="s">
        <v>724</v>
      </c>
      <c r="B2680">
        <v>54509.999999999993</v>
      </c>
      <c r="C2680">
        <v>62214.999999999993</v>
      </c>
      <c r="D2680">
        <v>70035</v>
      </c>
      <c r="E2680">
        <v>77740</v>
      </c>
      <c r="F2680">
        <v>84065</v>
      </c>
      <c r="G2680">
        <v>90275</v>
      </c>
      <c r="H2680">
        <v>96484.999999999985</v>
      </c>
      <c r="I2680">
        <v>102694.99999999999</v>
      </c>
    </row>
    <row r="2681" spans="1:9" x14ac:dyDescent="0.3">
      <c r="A2681" s="108" t="s">
        <v>725</v>
      </c>
      <c r="B2681">
        <v>114654.99999999999</v>
      </c>
      <c r="C2681">
        <v>130984.99999999999</v>
      </c>
      <c r="D2681">
        <v>147315</v>
      </c>
      <c r="E2681">
        <v>163645</v>
      </c>
      <c r="F2681">
        <v>176755</v>
      </c>
      <c r="G2681">
        <v>189864.99999999997</v>
      </c>
      <c r="H2681">
        <v>202974.99999999997</v>
      </c>
      <c r="I2681">
        <v>216084.99999999997</v>
      </c>
    </row>
    <row r="2682" spans="1:9" x14ac:dyDescent="0.3">
      <c r="A2682" s="108" t="s">
        <v>726</v>
      </c>
      <c r="B2682">
        <v>114654.99999999999</v>
      </c>
      <c r="C2682">
        <v>130984.99999999999</v>
      </c>
      <c r="D2682">
        <v>147315</v>
      </c>
      <c r="E2682">
        <v>163645</v>
      </c>
      <c r="F2682">
        <v>176755</v>
      </c>
      <c r="G2682">
        <v>189864.99999999997</v>
      </c>
      <c r="H2682">
        <v>202974.99999999997</v>
      </c>
      <c r="I2682">
        <v>216084.99999999997</v>
      </c>
    </row>
    <row r="2683" spans="1:9" x14ac:dyDescent="0.3">
      <c r="A2683" s="108" t="s">
        <v>115</v>
      </c>
      <c r="B2683">
        <v>55889.999999999993</v>
      </c>
      <c r="C2683">
        <v>63939.999999999993</v>
      </c>
      <c r="D2683">
        <v>71875</v>
      </c>
      <c r="E2683">
        <v>79810</v>
      </c>
      <c r="F2683">
        <v>86250</v>
      </c>
      <c r="G2683">
        <v>92690</v>
      </c>
      <c r="H2683">
        <v>99014.999999999985</v>
      </c>
      <c r="I2683">
        <v>105454.99999999999</v>
      </c>
    </row>
    <row r="2684" spans="1:9" x14ac:dyDescent="0.3">
      <c r="A2684" s="108" t="s">
        <v>727</v>
      </c>
      <c r="B2684">
        <v>84410</v>
      </c>
      <c r="C2684">
        <v>96484.999999999985</v>
      </c>
      <c r="D2684">
        <v>108559.99999999999</v>
      </c>
      <c r="E2684">
        <v>120519.99999999999</v>
      </c>
      <c r="F2684">
        <v>130179.99999999999</v>
      </c>
      <c r="G2684">
        <v>139840</v>
      </c>
      <c r="H2684">
        <v>149500</v>
      </c>
      <c r="I2684">
        <v>159160</v>
      </c>
    </row>
    <row r="2685" spans="1:9" x14ac:dyDescent="0.3">
      <c r="A2685" s="108" t="s">
        <v>32</v>
      </c>
      <c r="B2685">
        <v>59914.999999999993</v>
      </c>
      <c r="C2685">
        <v>68540</v>
      </c>
      <c r="D2685">
        <v>77050</v>
      </c>
      <c r="E2685">
        <v>85560</v>
      </c>
      <c r="F2685">
        <v>92460</v>
      </c>
      <c r="G2685">
        <v>99359.999999999985</v>
      </c>
      <c r="H2685">
        <v>106144.99999999999</v>
      </c>
      <c r="I2685">
        <v>113044.99999999999</v>
      </c>
    </row>
    <row r="2686" spans="1:9" x14ac:dyDescent="0.3">
      <c r="A2686" s="108" t="s">
        <v>456</v>
      </c>
      <c r="B2686">
        <v>73255</v>
      </c>
      <c r="C2686">
        <v>83720</v>
      </c>
      <c r="D2686">
        <v>94185</v>
      </c>
      <c r="E2686">
        <v>104649.99999999999</v>
      </c>
      <c r="F2686">
        <v>113044.99999999999</v>
      </c>
      <c r="G2686">
        <v>121439.99999999999</v>
      </c>
      <c r="H2686">
        <v>129834.99999999999</v>
      </c>
      <c r="I2686">
        <v>138230</v>
      </c>
    </row>
    <row r="2687" spans="1:9" x14ac:dyDescent="0.3">
      <c r="A2687" s="108" t="s">
        <v>728</v>
      </c>
      <c r="B2687">
        <v>54279.999999999993</v>
      </c>
      <c r="C2687">
        <v>61984.999999999993</v>
      </c>
      <c r="D2687">
        <v>69690</v>
      </c>
      <c r="E2687">
        <v>77395</v>
      </c>
      <c r="F2687">
        <v>83605</v>
      </c>
      <c r="G2687">
        <v>89815</v>
      </c>
      <c r="H2687">
        <v>96024.999999999985</v>
      </c>
      <c r="I2687">
        <v>102234.99999999999</v>
      </c>
    </row>
    <row r="2688" spans="1:9" x14ac:dyDescent="0.3">
      <c r="A2688" s="108" t="s">
        <v>729</v>
      </c>
      <c r="B2688">
        <v>75325</v>
      </c>
      <c r="C2688">
        <v>86020</v>
      </c>
      <c r="D2688">
        <v>96829.999999999985</v>
      </c>
      <c r="E2688">
        <v>107524.99999999999</v>
      </c>
      <c r="F2688">
        <v>116149.99999999999</v>
      </c>
      <c r="G2688">
        <v>124774.99999999999</v>
      </c>
      <c r="H2688">
        <v>133400</v>
      </c>
      <c r="I2688">
        <v>142025</v>
      </c>
    </row>
    <row r="2689" spans="1:9" x14ac:dyDescent="0.3">
      <c r="A2689" s="108" t="s">
        <v>730</v>
      </c>
      <c r="B2689">
        <v>81075</v>
      </c>
      <c r="C2689">
        <v>92690</v>
      </c>
      <c r="D2689">
        <v>104304.99999999999</v>
      </c>
      <c r="E2689">
        <v>115804.99999999999</v>
      </c>
      <c r="F2689">
        <v>125119.99999999999</v>
      </c>
      <c r="G2689">
        <v>134435</v>
      </c>
      <c r="H2689">
        <v>143635</v>
      </c>
      <c r="I2689">
        <v>152950</v>
      </c>
    </row>
    <row r="2690" spans="1:9" x14ac:dyDescent="0.3">
      <c r="A2690" s="108" t="s">
        <v>288</v>
      </c>
      <c r="B2690">
        <v>53704.999999999993</v>
      </c>
      <c r="C2690">
        <v>61409.999999999993</v>
      </c>
      <c r="D2690">
        <v>69115</v>
      </c>
      <c r="E2690">
        <v>76705</v>
      </c>
      <c r="F2690">
        <v>82915</v>
      </c>
      <c r="G2690">
        <v>89010</v>
      </c>
      <c r="H2690">
        <v>95219.999999999985</v>
      </c>
      <c r="I2690">
        <v>101314.99999999999</v>
      </c>
    </row>
    <row r="2691" spans="1:9" x14ac:dyDescent="0.3">
      <c r="A2691" s="108" t="s">
        <v>35</v>
      </c>
      <c r="B2691">
        <v>84410</v>
      </c>
      <c r="C2691">
        <v>96484.999999999985</v>
      </c>
      <c r="D2691">
        <v>108559.99999999999</v>
      </c>
      <c r="E2691">
        <v>120519.99999999999</v>
      </c>
      <c r="F2691">
        <v>130179.99999999999</v>
      </c>
      <c r="G2691">
        <v>139840</v>
      </c>
      <c r="H2691">
        <v>149500</v>
      </c>
      <c r="I2691">
        <v>159160</v>
      </c>
    </row>
    <row r="2692" spans="1:9" x14ac:dyDescent="0.3">
      <c r="A2692" s="108" t="s">
        <v>731</v>
      </c>
      <c r="B2692">
        <v>53704.999999999993</v>
      </c>
      <c r="C2692">
        <v>61409.999999999993</v>
      </c>
      <c r="D2692">
        <v>69115</v>
      </c>
      <c r="E2692">
        <v>76705</v>
      </c>
      <c r="F2692">
        <v>82915</v>
      </c>
      <c r="G2692">
        <v>89010</v>
      </c>
      <c r="H2692">
        <v>95219.999999999985</v>
      </c>
      <c r="I2692">
        <v>101314.99999999999</v>
      </c>
    </row>
    <row r="2693" spans="1:9" x14ac:dyDescent="0.3">
      <c r="A2693" s="108" t="s">
        <v>732</v>
      </c>
      <c r="B2693">
        <v>54049.999999999993</v>
      </c>
      <c r="C2693">
        <v>61754.999999999993</v>
      </c>
      <c r="D2693">
        <v>69460</v>
      </c>
      <c r="E2693">
        <v>77165</v>
      </c>
      <c r="F2693">
        <v>83375</v>
      </c>
      <c r="G2693">
        <v>89585</v>
      </c>
      <c r="H2693">
        <v>95794.999999999985</v>
      </c>
      <c r="I2693">
        <v>101889.99999999999</v>
      </c>
    </row>
    <row r="2694" spans="1:9" x14ac:dyDescent="0.3">
      <c r="A2694" s="108" t="s">
        <v>733</v>
      </c>
      <c r="B2694">
        <v>81075</v>
      </c>
      <c r="C2694">
        <v>92690</v>
      </c>
      <c r="D2694">
        <v>104304.99999999999</v>
      </c>
      <c r="E2694">
        <v>115804.99999999999</v>
      </c>
      <c r="F2694">
        <v>125119.99999999999</v>
      </c>
      <c r="G2694">
        <v>134435</v>
      </c>
      <c r="H2694">
        <v>143635</v>
      </c>
      <c r="I2694">
        <v>152950</v>
      </c>
    </row>
    <row r="2695" spans="1:9" x14ac:dyDescent="0.3">
      <c r="A2695" s="108" t="s">
        <v>734</v>
      </c>
      <c r="B2695">
        <v>81075</v>
      </c>
      <c r="C2695">
        <v>92690</v>
      </c>
      <c r="D2695">
        <v>104304.99999999999</v>
      </c>
      <c r="E2695">
        <v>115804.99999999999</v>
      </c>
      <c r="F2695">
        <v>125119.99999999999</v>
      </c>
      <c r="G2695">
        <v>134435</v>
      </c>
      <c r="H2695">
        <v>143635</v>
      </c>
      <c r="I2695">
        <v>152950</v>
      </c>
    </row>
    <row r="2696" spans="1:9" x14ac:dyDescent="0.3">
      <c r="A2696" s="108" t="s">
        <v>40</v>
      </c>
      <c r="B2696">
        <v>53704.999999999993</v>
      </c>
      <c r="C2696">
        <v>61409.999999999993</v>
      </c>
      <c r="D2696">
        <v>69115</v>
      </c>
      <c r="E2696">
        <v>76705</v>
      </c>
      <c r="F2696">
        <v>82915</v>
      </c>
      <c r="G2696">
        <v>89010</v>
      </c>
      <c r="H2696">
        <v>95219.999999999985</v>
      </c>
      <c r="I2696">
        <v>101314.99999999999</v>
      </c>
    </row>
    <row r="2697" spans="1:9" x14ac:dyDescent="0.3">
      <c r="A2697" s="108" t="s">
        <v>735</v>
      </c>
      <c r="B2697">
        <v>54624.999999999993</v>
      </c>
      <c r="C2697">
        <v>62444.999999999993</v>
      </c>
      <c r="D2697">
        <v>70265</v>
      </c>
      <c r="E2697">
        <v>77970</v>
      </c>
      <c r="F2697">
        <v>84295</v>
      </c>
      <c r="G2697">
        <v>90505</v>
      </c>
      <c r="H2697">
        <v>96714.999999999985</v>
      </c>
      <c r="I2697">
        <v>102924.99999999999</v>
      </c>
    </row>
    <row r="2698" spans="1:9" x14ac:dyDescent="0.3">
      <c r="A2698" s="108" t="s">
        <v>736</v>
      </c>
      <c r="B2698">
        <v>75325</v>
      </c>
      <c r="C2698">
        <v>86020</v>
      </c>
      <c r="D2698">
        <v>96829.999999999985</v>
      </c>
      <c r="E2698">
        <v>107524.99999999999</v>
      </c>
      <c r="F2698">
        <v>116149.99999999999</v>
      </c>
      <c r="G2698">
        <v>124774.99999999999</v>
      </c>
      <c r="H2698">
        <v>133400</v>
      </c>
      <c r="I2698">
        <v>142025</v>
      </c>
    </row>
    <row r="2699" spans="1:9" x14ac:dyDescent="0.3">
      <c r="A2699" s="108" t="s">
        <v>737</v>
      </c>
      <c r="B2699">
        <v>75325</v>
      </c>
      <c r="C2699">
        <v>86020</v>
      </c>
      <c r="D2699">
        <v>96829.999999999985</v>
      </c>
      <c r="E2699">
        <v>107524.99999999999</v>
      </c>
      <c r="F2699">
        <v>116149.99999999999</v>
      </c>
      <c r="G2699">
        <v>124774.99999999999</v>
      </c>
      <c r="H2699">
        <v>133400</v>
      </c>
      <c r="I2699">
        <v>142025</v>
      </c>
    </row>
    <row r="2700" spans="1:9" x14ac:dyDescent="0.3">
      <c r="A2700" s="108" t="s">
        <v>738</v>
      </c>
      <c r="B2700">
        <v>57269.999999999993</v>
      </c>
      <c r="C2700">
        <v>65434.999999999993</v>
      </c>
      <c r="D2700">
        <v>73600</v>
      </c>
      <c r="E2700">
        <v>81765</v>
      </c>
      <c r="F2700">
        <v>88320</v>
      </c>
      <c r="G2700">
        <v>94874.999999999985</v>
      </c>
      <c r="H2700">
        <v>101429.99999999999</v>
      </c>
      <c r="I2700">
        <v>107984.99999999999</v>
      </c>
    </row>
    <row r="2701" spans="1:9" x14ac:dyDescent="0.3">
      <c r="A2701" s="108" t="s">
        <v>739</v>
      </c>
      <c r="B2701">
        <v>90160</v>
      </c>
      <c r="C2701">
        <v>103039.99999999999</v>
      </c>
      <c r="D2701">
        <v>115919.99999999999</v>
      </c>
      <c r="E2701">
        <v>128799.99999999999</v>
      </c>
      <c r="F2701">
        <v>139150</v>
      </c>
      <c r="G2701">
        <v>149500</v>
      </c>
      <c r="H2701">
        <v>159735</v>
      </c>
      <c r="I2701">
        <v>170085</v>
      </c>
    </row>
    <row r="2702" spans="1:9" x14ac:dyDescent="0.3">
      <c r="A2702" s="108" t="s">
        <v>740</v>
      </c>
      <c r="B2702">
        <v>81075</v>
      </c>
      <c r="C2702">
        <v>92690</v>
      </c>
      <c r="D2702">
        <v>104304.99999999999</v>
      </c>
      <c r="E2702">
        <v>115804.99999999999</v>
      </c>
      <c r="F2702">
        <v>125119.99999999999</v>
      </c>
      <c r="G2702">
        <v>134435</v>
      </c>
      <c r="H2702">
        <v>143635</v>
      </c>
      <c r="I2702">
        <v>152950</v>
      </c>
    </row>
    <row r="2703" spans="1:9" x14ac:dyDescent="0.3">
      <c r="A2703" s="108" t="s">
        <v>741</v>
      </c>
      <c r="B2703">
        <v>64744.999999999993</v>
      </c>
      <c r="C2703">
        <v>74060</v>
      </c>
      <c r="D2703">
        <v>83260</v>
      </c>
      <c r="E2703">
        <v>92460</v>
      </c>
      <c r="F2703">
        <v>99934.999999999985</v>
      </c>
      <c r="G2703">
        <v>107294.99999999999</v>
      </c>
      <c r="H2703">
        <v>114654.99999999999</v>
      </c>
      <c r="I2703">
        <v>122129.99999999999</v>
      </c>
    </row>
    <row r="2704" spans="1:9" x14ac:dyDescent="0.3">
      <c r="A2704" s="108" t="s">
        <v>55</v>
      </c>
      <c r="B2704">
        <v>53704.999999999993</v>
      </c>
      <c r="C2704">
        <v>61409.999999999993</v>
      </c>
      <c r="D2704">
        <v>69115</v>
      </c>
      <c r="E2704">
        <v>76705</v>
      </c>
      <c r="F2704">
        <v>82915</v>
      </c>
      <c r="G2704">
        <v>89010</v>
      </c>
      <c r="H2704">
        <v>95219.999999999985</v>
      </c>
      <c r="I2704">
        <v>101314.99999999999</v>
      </c>
    </row>
    <row r="2705" spans="1:9" x14ac:dyDescent="0.3">
      <c r="A2705" s="108" t="s">
        <v>742</v>
      </c>
      <c r="B2705">
        <v>114654.99999999999</v>
      </c>
      <c r="C2705">
        <v>130984.99999999999</v>
      </c>
      <c r="D2705">
        <v>147315</v>
      </c>
      <c r="E2705">
        <v>163645</v>
      </c>
      <c r="F2705">
        <v>176755</v>
      </c>
      <c r="G2705">
        <v>189864.99999999997</v>
      </c>
      <c r="H2705">
        <v>202974.99999999997</v>
      </c>
      <c r="I2705">
        <v>216084.99999999997</v>
      </c>
    </row>
    <row r="2706" spans="1:9" x14ac:dyDescent="0.3">
      <c r="A2706" s="108" t="s">
        <v>743</v>
      </c>
      <c r="B2706">
        <v>65319.999999999993</v>
      </c>
      <c r="C2706">
        <v>74635</v>
      </c>
      <c r="D2706">
        <v>83950</v>
      </c>
      <c r="E2706">
        <v>93265</v>
      </c>
      <c r="F2706">
        <v>100739.99999999999</v>
      </c>
      <c r="G2706">
        <v>108214.99999999999</v>
      </c>
      <c r="H2706">
        <v>115689.99999999999</v>
      </c>
      <c r="I2706">
        <v>123164.99999999999</v>
      </c>
    </row>
    <row r="2707" spans="1:9" x14ac:dyDescent="0.3">
      <c r="A2707" s="108" t="s">
        <v>744</v>
      </c>
      <c r="B2707">
        <v>53704.999999999993</v>
      </c>
      <c r="C2707">
        <v>61409.999999999993</v>
      </c>
      <c r="D2707">
        <v>69115</v>
      </c>
      <c r="E2707">
        <v>76705</v>
      </c>
      <c r="F2707">
        <v>82915</v>
      </c>
      <c r="G2707">
        <v>89010</v>
      </c>
      <c r="H2707">
        <v>95219.999999999985</v>
      </c>
      <c r="I2707">
        <v>101314.99999999999</v>
      </c>
    </row>
    <row r="2708" spans="1:9" x14ac:dyDescent="0.3">
      <c r="A2708" s="108" t="s">
        <v>60</v>
      </c>
      <c r="B2708">
        <v>57154.999999999993</v>
      </c>
      <c r="C2708">
        <v>65319.999999999993</v>
      </c>
      <c r="D2708">
        <v>73485</v>
      </c>
      <c r="E2708">
        <v>81535</v>
      </c>
      <c r="F2708">
        <v>88090</v>
      </c>
      <c r="G2708">
        <v>94644.999999999985</v>
      </c>
      <c r="H2708">
        <v>101199.99999999999</v>
      </c>
      <c r="I2708">
        <v>107639.99999999999</v>
      </c>
    </row>
    <row r="2709" spans="1:9" x14ac:dyDescent="0.3">
      <c r="A2709" s="108" t="s">
        <v>745</v>
      </c>
      <c r="B2709">
        <v>75325</v>
      </c>
      <c r="C2709">
        <v>86020</v>
      </c>
      <c r="D2709">
        <v>96829.999999999985</v>
      </c>
      <c r="E2709">
        <v>107524.99999999999</v>
      </c>
      <c r="F2709">
        <v>116149.99999999999</v>
      </c>
      <c r="G2709">
        <v>124774.99999999999</v>
      </c>
      <c r="H2709">
        <v>133400</v>
      </c>
      <c r="I2709">
        <v>142025</v>
      </c>
    </row>
    <row r="2710" spans="1:9" x14ac:dyDescent="0.3">
      <c r="A2710" s="108" t="s">
        <v>746</v>
      </c>
      <c r="B2710">
        <v>53704.999999999993</v>
      </c>
      <c r="C2710">
        <v>61409.999999999993</v>
      </c>
      <c r="D2710">
        <v>69115</v>
      </c>
      <c r="E2710">
        <v>76705</v>
      </c>
      <c r="F2710">
        <v>82915</v>
      </c>
      <c r="G2710">
        <v>89010</v>
      </c>
      <c r="H2710">
        <v>95219.999999999985</v>
      </c>
      <c r="I2710">
        <v>101314.99999999999</v>
      </c>
    </row>
    <row r="2711" spans="1:9" x14ac:dyDescent="0.3">
      <c r="A2711" s="108" t="s">
        <v>747</v>
      </c>
      <c r="B2711">
        <v>60719.999999999993</v>
      </c>
      <c r="C2711">
        <v>69345</v>
      </c>
      <c r="D2711">
        <v>77970</v>
      </c>
      <c r="E2711">
        <v>86595</v>
      </c>
      <c r="F2711">
        <v>93610</v>
      </c>
      <c r="G2711">
        <v>100509.99999999999</v>
      </c>
      <c r="H2711">
        <v>107409.99999999999</v>
      </c>
      <c r="I2711">
        <v>114309.99999999999</v>
      </c>
    </row>
    <row r="2712" spans="1:9" x14ac:dyDescent="0.3">
      <c r="A2712" s="108" t="s">
        <v>71</v>
      </c>
      <c r="B2712">
        <v>69460</v>
      </c>
      <c r="C2712">
        <v>79350</v>
      </c>
      <c r="D2712">
        <v>89240</v>
      </c>
      <c r="E2712">
        <v>99129.999999999985</v>
      </c>
      <c r="F2712">
        <v>107064.99999999999</v>
      </c>
      <c r="G2712">
        <v>114999.99999999999</v>
      </c>
      <c r="H2712">
        <v>122934.99999999999</v>
      </c>
      <c r="I2712">
        <v>130869.99999999999</v>
      </c>
    </row>
    <row r="2713" spans="1:9" x14ac:dyDescent="0.3">
      <c r="A2713" s="108" t="s">
        <v>312</v>
      </c>
      <c r="B2713">
        <v>84410</v>
      </c>
      <c r="C2713">
        <v>96484.999999999985</v>
      </c>
      <c r="D2713">
        <v>108559.99999999999</v>
      </c>
      <c r="E2713">
        <v>120519.99999999999</v>
      </c>
      <c r="F2713">
        <v>130179.99999999999</v>
      </c>
      <c r="G2713">
        <v>139840</v>
      </c>
      <c r="H2713">
        <v>149500</v>
      </c>
      <c r="I2713">
        <v>159160</v>
      </c>
    </row>
    <row r="2714" spans="1:9" x14ac:dyDescent="0.3">
      <c r="A2714" s="108" t="s">
        <v>748</v>
      </c>
      <c r="B2714">
        <v>81075</v>
      </c>
      <c r="C2714">
        <v>92690</v>
      </c>
      <c r="D2714">
        <v>104304.99999999999</v>
      </c>
      <c r="E2714">
        <v>115804.99999999999</v>
      </c>
      <c r="F2714">
        <v>125119.99999999999</v>
      </c>
      <c r="G2714">
        <v>134435</v>
      </c>
      <c r="H2714">
        <v>143635</v>
      </c>
      <c r="I2714">
        <v>152950</v>
      </c>
    </row>
    <row r="2715" spans="1:9" x14ac:dyDescent="0.3">
      <c r="A2715" s="108" t="s">
        <v>749</v>
      </c>
      <c r="B2715">
        <v>54164.999999999993</v>
      </c>
      <c r="C2715">
        <v>61869.999999999993</v>
      </c>
      <c r="D2715">
        <v>69575</v>
      </c>
      <c r="E2715">
        <v>77280</v>
      </c>
      <c r="F2715">
        <v>83490</v>
      </c>
      <c r="G2715">
        <v>89700</v>
      </c>
      <c r="H2715">
        <v>95909.999999999985</v>
      </c>
      <c r="I2715">
        <v>102119.99999999999</v>
      </c>
    </row>
    <row r="2716" spans="1:9" x14ac:dyDescent="0.3">
      <c r="A2716" s="108" t="s">
        <v>750</v>
      </c>
      <c r="B2716">
        <v>63824.999999999993</v>
      </c>
      <c r="C2716">
        <v>72910</v>
      </c>
      <c r="D2716">
        <v>81995</v>
      </c>
      <c r="E2716">
        <v>91080</v>
      </c>
      <c r="F2716">
        <v>98439.999999999985</v>
      </c>
      <c r="G2716">
        <v>105684.99999999999</v>
      </c>
      <c r="H2716">
        <v>113044.99999999999</v>
      </c>
      <c r="I2716">
        <v>120289.99999999999</v>
      </c>
    </row>
    <row r="2717" spans="1:9" x14ac:dyDescent="0.3">
      <c r="A2717" s="108" t="s">
        <v>751</v>
      </c>
      <c r="B2717">
        <v>53704.999999999993</v>
      </c>
      <c r="C2717">
        <v>61409.999999999993</v>
      </c>
      <c r="D2717">
        <v>69115</v>
      </c>
      <c r="E2717">
        <v>76705</v>
      </c>
      <c r="F2717">
        <v>82915</v>
      </c>
      <c r="G2717">
        <v>89010</v>
      </c>
      <c r="H2717">
        <v>95219.999999999985</v>
      </c>
      <c r="I2717">
        <v>101314.99999999999</v>
      </c>
    </row>
    <row r="2718" spans="1:9" x14ac:dyDescent="0.3">
      <c r="A2718" s="108" t="s">
        <v>131</v>
      </c>
      <c r="B2718">
        <v>73830</v>
      </c>
      <c r="C2718">
        <v>84295</v>
      </c>
      <c r="D2718">
        <v>94874.999999999985</v>
      </c>
      <c r="E2718">
        <v>105339.99999999999</v>
      </c>
      <c r="F2718">
        <v>113849.99999999999</v>
      </c>
      <c r="G2718">
        <v>122244.99999999999</v>
      </c>
      <c r="H2718">
        <v>130639.99999999999</v>
      </c>
      <c r="I2718">
        <v>139150</v>
      </c>
    </row>
    <row r="2719" spans="1:9" x14ac:dyDescent="0.3">
      <c r="A2719" s="108" t="s">
        <v>752</v>
      </c>
      <c r="B2719">
        <v>55314.999999999993</v>
      </c>
      <c r="C2719">
        <v>63249.999999999993</v>
      </c>
      <c r="D2719">
        <v>71185</v>
      </c>
      <c r="E2719">
        <v>79005</v>
      </c>
      <c r="F2719">
        <v>85330</v>
      </c>
      <c r="G2719">
        <v>91655</v>
      </c>
      <c r="H2719">
        <v>97979.999999999985</v>
      </c>
      <c r="I2719">
        <v>104304.99999999999</v>
      </c>
    </row>
    <row r="2720" spans="1:9" x14ac:dyDescent="0.3">
      <c r="A2720" s="108" t="s">
        <v>753</v>
      </c>
      <c r="B2720">
        <v>53704.999999999993</v>
      </c>
      <c r="C2720">
        <v>61409.999999999993</v>
      </c>
      <c r="D2720">
        <v>69115</v>
      </c>
      <c r="E2720">
        <v>76705</v>
      </c>
      <c r="F2720">
        <v>82915</v>
      </c>
      <c r="G2720">
        <v>89010</v>
      </c>
      <c r="H2720">
        <v>95219.999999999985</v>
      </c>
      <c r="I2720">
        <v>101314.99999999999</v>
      </c>
    </row>
    <row r="2721" spans="1:11" x14ac:dyDescent="0.3">
      <c r="A2721" s="108" t="s">
        <v>754</v>
      </c>
      <c r="B2721">
        <v>53704.999999999993</v>
      </c>
      <c r="C2721">
        <v>61409.999999999993</v>
      </c>
      <c r="D2721">
        <v>69115</v>
      </c>
      <c r="E2721">
        <v>76705</v>
      </c>
      <c r="F2721">
        <v>82915</v>
      </c>
      <c r="G2721">
        <v>89010</v>
      </c>
      <c r="H2721">
        <v>95219.999999999985</v>
      </c>
      <c r="I2721">
        <v>101314.99999999999</v>
      </c>
    </row>
    <row r="2722" spans="1:11" x14ac:dyDescent="0.3">
      <c r="A2722" s="108" t="s">
        <v>755</v>
      </c>
      <c r="B2722">
        <v>81075</v>
      </c>
      <c r="C2722">
        <v>92690</v>
      </c>
      <c r="D2722">
        <v>104304.99999999999</v>
      </c>
      <c r="E2722">
        <v>115804.99999999999</v>
      </c>
      <c r="F2722">
        <v>125119.99999999999</v>
      </c>
      <c r="G2722">
        <v>134435</v>
      </c>
      <c r="H2722">
        <v>143635</v>
      </c>
      <c r="I2722">
        <v>152950</v>
      </c>
    </row>
    <row r="2723" spans="1:11" x14ac:dyDescent="0.3">
      <c r="A2723" s="108" t="s">
        <v>756</v>
      </c>
      <c r="B2723">
        <v>56119.999999999993</v>
      </c>
      <c r="C2723">
        <v>64169.999999999993</v>
      </c>
      <c r="D2723">
        <v>72220</v>
      </c>
      <c r="E2723">
        <v>80155</v>
      </c>
      <c r="F2723">
        <v>86595</v>
      </c>
      <c r="G2723">
        <v>93035</v>
      </c>
      <c r="H2723">
        <v>99474.999999999985</v>
      </c>
      <c r="I2723">
        <v>105914.99999999999</v>
      </c>
    </row>
    <row r="2724" spans="1:11" x14ac:dyDescent="0.3">
      <c r="A2724" s="108" t="s">
        <v>757</v>
      </c>
      <c r="B2724">
        <v>81075</v>
      </c>
      <c r="C2724">
        <v>92690</v>
      </c>
      <c r="D2724">
        <v>104304.99999999999</v>
      </c>
      <c r="E2724">
        <v>115804.99999999999</v>
      </c>
      <c r="F2724">
        <v>125119.99999999999</v>
      </c>
      <c r="G2724">
        <v>134435</v>
      </c>
      <c r="H2724">
        <v>143635</v>
      </c>
      <c r="I2724">
        <v>152950</v>
      </c>
    </row>
    <row r="2725" spans="1:11" x14ac:dyDescent="0.3">
      <c r="A2725" s="108" t="s">
        <v>758</v>
      </c>
      <c r="B2725">
        <v>114654.99999999999</v>
      </c>
      <c r="C2725">
        <v>130984.99999999999</v>
      </c>
      <c r="D2725">
        <v>147315</v>
      </c>
      <c r="E2725">
        <v>163645</v>
      </c>
      <c r="F2725">
        <v>176755</v>
      </c>
      <c r="G2725">
        <v>189864.99999999997</v>
      </c>
      <c r="H2725">
        <v>202974.99999999997</v>
      </c>
      <c r="I2725">
        <v>216084.99999999997</v>
      </c>
    </row>
    <row r="2726" spans="1:11" x14ac:dyDescent="0.3">
      <c r="A2726" s="108" t="s">
        <v>80</v>
      </c>
      <c r="B2726">
        <v>57154.999999999993</v>
      </c>
      <c r="C2726">
        <v>65319.999999999993</v>
      </c>
      <c r="D2726">
        <v>73485</v>
      </c>
      <c r="E2726">
        <v>81650</v>
      </c>
      <c r="F2726">
        <v>88205</v>
      </c>
      <c r="G2726">
        <v>94759.999999999985</v>
      </c>
      <c r="H2726">
        <v>101314.99999999999</v>
      </c>
      <c r="I2726">
        <v>107869.99999999999</v>
      </c>
      <c r="K2726" s="101"/>
    </row>
    <row r="2727" spans="1:11" x14ac:dyDescent="0.3">
      <c r="A2727" s="108" t="s">
        <v>759</v>
      </c>
      <c r="B2727">
        <v>79235</v>
      </c>
      <c r="C2727">
        <v>90505</v>
      </c>
      <c r="D2727">
        <v>101774.99999999999</v>
      </c>
      <c r="E2727">
        <v>113044.99999999999</v>
      </c>
      <c r="F2727">
        <v>122129.99999999999</v>
      </c>
      <c r="G2727">
        <v>131215</v>
      </c>
      <c r="H2727">
        <v>140185</v>
      </c>
      <c r="I2727">
        <v>149270</v>
      </c>
    </row>
    <row r="2728" spans="1:11" x14ac:dyDescent="0.3">
      <c r="A2728" s="108" t="s">
        <v>760</v>
      </c>
      <c r="B2728">
        <v>54509.999999999993</v>
      </c>
      <c r="C2728">
        <v>62214.999999999993</v>
      </c>
      <c r="D2728">
        <v>70035</v>
      </c>
      <c r="E2728">
        <v>77740</v>
      </c>
      <c r="F2728">
        <v>84065</v>
      </c>
      <c r="G2728">
        <v>90275</v>
      </c>
      <c r="H2728">
        <v>96484.999999999985</v>
      </c>
      <c r="I2728">
        <v>102694.99999999999</v>
      </c>
    </row>
    <row r="2729" spans="1:11" x14ac:dyDescent="0.3">
      <c r="A2729" s="108" t="s">
        <v>761</v>
      </c>
      <c r="B2729">
        <v>69575</v>
      </c>
      <c r="C2729">
        <v>79465</v>
      </c>
      <c r="D2729">
        <v>89355</v>
      </c>
      <c r="E2729">
        <v>99244.999999999985</v>
      </c>
      <c r="F2729">
        <v>107294.99999999999</v>
      </c>
      <c r="G2729">
        <v>115229.99999999999</v>
      </c>
      <c r="H2729">
        <v>123164.99999999999</v>
      </c>
      <c r="I2729">
        <v>131100</v>
      </c>
    </row>
    <row r="2730" spans="1:11" x14ac:dyDescent="0.3">
      <c r="A2730" s="108" t="s">
        <v>762</v>
      </c>
      <c r="B2730">
        <v>55084.999999999993</v>
      </c>
      <c r="C2730">
        <v>63019.999999999993</v>
      </c>
      <c r="D2730">
        <v>70840</v>
      </c>
      <c r="E2730">
        <v>78660</v>
      </c>
      <c r="F2730">
        <v>84985</v>
      </c>
      <c r="G2730">
        <v>91310</v>
      </c>
      <c r="H2730">
        <v>97634.999999999985</v>
      </c>
      <c r="I2730">
        <v>103844.99999999999</v>
      </c>
    </row>
    <row r="2731" spans="1:11" x14ac:dyDescent="0.3">
      <c r="A2731" s="108" t="s">
        <v>763</v>
      </c>
      <c r="B2731">
        <v>61639.999999999993</v>
      </c>
      <c r="C2731">
        <v>70380</v>
      </c>
      <c r="D2731">
        <v>79235</v>
      </c>
      <c r="E2731">
        <v>87975</v>
      </c>
      <c r="F2731">
        <v>95104.999999999985</v>
      </c>
      <c r="G2731">
        <v>102119.99999999999</v>
      </c>
      <c r="H2731">
        <v>109134.99999999999</v>
      </c>
      <c r="I2731">
        <v>116149.99999999999</v>
      </c>
    </row>
    <row r="2732" spans="1:11" x14ac:dyDescent="0.3">
      <c r="A2732" s="108" t="s">
        <v>321</v>
      </c>
      <c r="B2732">
        <v>53704.999999999993</v>
      </c>
      <c r="C2732">
        <v>61409.999999999993</v>
      </c>
      <c r="D2732">
        <v>69115</v>
      </c>
      <c r="E2732">
        <v>76705</v>
      </c>
      <c r="F2732">
        <v>82915</v>
      </c>
      <c r="G2732">
        <v>89010</v>
      </c>
      <c r="H2732">
        <v>95219.999999999985</v>
      </c>
      <c r="I2732">
        <v>101314.99999999999</v>
      </c>
    </row>
    <row r="2733" spans="1:11" x14ac:dyDescent="0.3">
      <c r="A2733" s="108" t="s">
        <v>88</v>
      </c>
      <c r="B2733">
        <v>53704.999999999993</v>
      </c>
      <c r="C2733">
        <v>61294.999999999993</v>
      </c>
      <c r="D2733">
        <v>69000</v>
      </c>
      <c r="E2733">
        <v>76590</v>
      </c>
      <c r="F2733">
        <v>82800</v>
      </c>
      <c r="G2733">
        <v>88895</v>
      </c>
      <c r="H2733">
        <v>94989.999999999985</v>
      </c>
      <c r="I2733">
        <v>101199.99999999999</v>
      </c>
    </row>
    <row r="2734" spans="1:11" x14ac:dyDescent="0.3">
      <c r="A2734" s="108" t="s">
        <v>764</v>
      </c>
      <c r="B2734">
        <v>61639.999999999993</v>
      </c>
      <c r="C2734">
        <v>70380</v>
      </c>
      <c r="D2734">
        <v>79235</v>
      </c>
      <c r="E2734">
        <v>87975</v>
      </c>
      <c r="F2734">
        <v>95104.999999999985</v>
      </c>
      <c r="G2734">
        <v>102119.99999999999</v>
      </c>
      <c r="H2734">
        <v>109134.99999999999</v>
      </c>
      <c r="I2734">
        <v>116149.99999999999</v>
      </c>
    </row>
    <row r="2735" spans="1:11" x14ac:dyDescent="0.3">
      <c r="A2735" s="108" t="s">
        <v>765</v>
      </c>
      <c r="B2735">
        <v>53704.999999999993</v>
      </c>
      <c r="C2735">
        <v>61409.999999999993</v>
      </c>
      <c r="D2735">
        <v>69115</v>
      </c>
      <c r="E2735">
        <v>76705</v>
      </c>
      <c r="F2735">
        <v>82915</v>
      </c>
      <c r="G2735">
        <v>89010</v>
      </c>
      <c r="H2735">
        <v>95219.999999999985</v>
      </c>
      <c r="I2735">
        <v>101314.99999999999</v>
      </c>
    </row>
    <row r="2736" spans="1:11" x14ac:dyDescent="0.3">
      <c r="A2736" s="108" t="s">
        <v>766</v>
      </c>
      <c r="B2736">
        <v>59454.999999999993</v>
      </c>
      <c r="C2736">
        <v>67965</v>
      </c>
      <c r="D2736">
        <v>76475</v>
      </c>
      <c r="E2736">
        <v>84870</v>
      </c>
      <c r="F2736">
        <v>91770</v>
      </c>
      <c r="G2736">
        <v>98554.999999999985</v>
      </c>
      <c r="H2736">
        <v>105339.99999999999</v>
      </c>
      <c r="I2736">
        <v>112124.99999999999</v>
      </c>
    </row>
    <row r="2737" spans="1:9" x14ac:dyDescent="0.3">
      <c r="A2737" s="108" t="s">
        <v>767</v>
      </c>
      <c r="B2737">
        <v>114654.99999999999</v>
      </c>
      <c r="C2737">
        <v>130984.99999999999</v>
      </c>
      <c r="D2737">
        <v>147315</v>
      </c>
      <c r="E2737">
        <v>163645</v>
      </c>
      <c r="F2737">
        <v>176755</v>
      </c>
      <c r="G2737">
        <v>189864.99999999997</v>
      </c>
      <c r="H2737">
        <v>202974.99999999997</v>
      </c>
      <c r="I2737">
        <v>216084.99999999997</v>
      </c>
    </row>
    <row r="2738" spans="1:9" x14ac:dyDescent="0.3">
      <c r="A2738" s="108" t="s">
        <v>768</v>
      </c>
      <c r="B2738">
        <v>114654.99999999999</v>
      </c>
      <c r="C2738">
        <v>130984.99999999999</v>
      </c>
      <c r="D2738">
        <v>147315</v>
      </c>
      <c r="E2738">
        <v>163645</v>
      </c>
      <c r="F2738">
        <v>176755</v>
      </c>
      <c r="G2738">
        <v>189864.99999999997</v>
      </c>
      <c r="H2738">
        <v>202974.99999999997</v>
      </c>
      <c r="I2738">
        <v>216084.99999999997</v>
      </c>
    </row>
    <row r="2739" spans="1:9" x14ac:dyDescent="0.3">
      <c r="A2739" s="108" t="s">
        <v>769</v>
      </c>
      <c r="B2739">
        <v>61064.999999999993</v>
      </c>
      <c r="C2739">
        <v>69805</v>
      </c>
      <c r="D2739">
        <v>78545</v>
      </c>
      <c r="E2739">
        <v>87170</v>
      </c>
      <c r="F2739">
        <v>94185</v>
      </c>
      <c r="G2739">
        <v>101199.99999999999</v>
      </c>
      <c r="H2739">
        <v>108099.99999999999</v>
      </c>
      <c r="I2739">
        <v>115114.99999999999</v>
      </c>
    </row>
    <row r="2740" spans="1:9" x14ac:dyDescent="0.3">
      <c r="A2740" s="108" t="s">
        <v>770</v>
      </c>
      <c r="B2740">
        <v>81075</v>
      </c>
      <c r="C2740">
        <v>92690</v>
      </c>
      <c r="D2740">
        <v>104304.99999999999</v>
      </c>
      <c r="E2740">
        <v>115804.99999999999</v>
      </c>
      <c r="F2740">
        <v>125119.99999999999</v>
      </c>
      <c r="G2740">
        <v>134435</v>
      </c>
      <c r="H2740">
        <v>143635</v>
      </c>
      <c r="I2740">
        <v>152950</v>
      </c>
    </row>
    <row r="2741" spans="1:9" x14ac:dyDescent="0.3">
      <c r="A2741" s="108" t="s">
        <v>93</v>
      </c>
      <c r="B2741">
        <v>53704.999999999993</v>
      </c>
      <c r="C2741">
        <v>61409.999999999993</v>
      </c>
      <c r="D2741">
        <v>69115</v>
      </c>
      <c r="E2741">
        <v>76705</v>
      </c>
      <c r="F2741">
        <v>82915</v>
      </c>
      <c r="G2741">
        <v>89010</v>
      </c>
      <c r="H2741">
        <v>95219.999999999985</v>
      </c>
      <c r="I2741">
        <v>101314.99999999999</v>
      </c>
    </row>
    <row r="2742" spans="1:9" x14ac:dyDescent="0.3">
      <c r="A2742" s="108" t="s">
        <v>97</v>
      </c>
      <c r="B2742">
        <v>75095</v>
      </c>
      <c r="C2742">
        <v>85790</v>
      </c>
      <c r="D2742">
        <v>96484.999999999985</v>
      </c>
      <c r="E2742">
        <v>107179.99999999999</v>
      </c>
      <c r="F2742">
        <v>115804.99999999999</v>
      </c>
      <c r="G2742">
        <v>124429.99999999999</v>
      </c>
      <c r="H2742">
        <v>132940</v>
      </c>
      <c r="I2742">
        <v>141565</v>
      </c>
    </row>
    <row r="2743" spans="1:9" x14ac:dyDescent="0.3">
      <c r="A2743" s="108" t="s">
        <v>98</v>
      </c>
      <c r="B2743">
        <v>53704.999999999993</v>
      </c>
      <c r="C2743">
        <v>61294.999999999993</v>
      </c>
      <c r="D2743">
        <v>69000</v>
      </c>
      <c r="E2743">
        <v>76590</v>
      </c>
      <c r="F2743">
        <v>82800</v>
      </c>
      <c r="G2743">
        <v>88895</v>
      </c>
      <c r="H2743">
        <v>94989.999999999985</v>
      </c>
      <c r="I2743">
        <v>101199.99999999999</v>
      </c>
    </row>
    <row r="2744" spans="1:9" x14ac:dyDescent="0.3">
      <c r="A2744" s="108" t="s">
        <v>771</v>
      </c>
      <c r="B2744">
        <v>66010</v>
      </c>
      <c r="C2744">
        <v>75440</v>
      </c>
      <c r="D2744">
        <v>84870</v>
      </c>
      <c r="E2744">
        <v>94185</v>
      </c>
      <c r="F2744">
        <v>101774.99999999999</v>
      </c>
      <c r="G2744">
        <v>109364.99999999999</v>
      </c>
      <c r="H2744">
        <v>116839.99999999999</v>
      </c>
      <c r="I2744">
        <v>124429.99999999999</v>
      </c>
    </row>
    <row r="2745" spans="1:9" x14ac:dyDescent="0.3">
      <c r="A2745" s="108" t="s">
        <v>670</v>
      </c>
      <c r="B2745">
        <v>53704.999999999993</v>
      </c>
      <c r="C2745">
        <v>61409.999999999993</v>
      </c>
      <c r="D2745">
        <v>69115</v>
      </c>
      <c r="E2745">
        <v>76705</v>
      </c>
      <c r="F2745">
        <v>82915</v>
      </c>
      <c r="G2745">
        <v>89010</v>
      </c>
      <c r="H2745">
        <v>95219.999999999985</v>
      </c>
      <c r="I2745">
        <v>101314.99999999999</v>
      </c>
    </row>
    <row r="2746" spans="1:9" x14ac:dyDescent="0.3">
      <c r="A2746" s="108" t="s">
        <v>772</v>
      </c>
      <c r="B2746">
        <v>54739.999999999993</v>
      </c>
      <c r="C2746">
        <v>62559.999999999993</v>
      </c>
      <c r="D2746">
        <v>70380</v>
      </c>
      <c r="E2746">
        <v>78200</v>
      </c>
      <c r="F2746">
        <v>84525</v>
      </c>
      <c r="G2746">
        <v>90735</v>
      </c>
      <c r="H2746">
        <v>97059.999999999985</v>
      </c>
      <c r="I2746">
        <v>103269.99999999999</v>
      </c>
    </row>
    <row r="2747" spans="1:9" x14ac:dyDescent="0.3">
      <c r="A2747" s="108" t="s">
        <v>773</v>
      </c>
      <c r="B2747">
        <v>75325</v>
      </c>
      <c r="C2747">
        <v>86020</v>
      </c>
      <c r="D2747">
        <v>96829.999999999985</v>
      </c>
      <c r="E2747">
        <v>107524.99999999999</v>
      </c>
      <c r="F2747">
        <v>116149.99999999999</v>
      </c>
      <c r="G2747">
        <v>124774.99999999999</v>
      </c>
      <c r="H2747">
        <v>133400</v>
      </c>
      <c r="I2747">
        <v>142025</v>
      </c>
    </row>
    <row r="2748" spans="1:9" x14ac:dyDescent="0.3">
      <c r="A2748" s="108" t="s">
        <v>774</v>
      </c>
      <c r="B2748">
        <v>114654.99999999999</v>
      </c>
      <c r="C2748">
        <v>130984.99999999999</v>
      </c>
      <c r="D2748">
        <v>147315</v>
      </c>
      <c r="E2748">
        <v>163645</v>
      </c>
      <c r="F2748">
        <v>176755</v>
      </c>
      <c r="G2748">
        <v>189864.99999999997</v>
      </c>
      <c r="H2748">
        <v>202974.99999999997</v>
      </c>
      <c r="I2748">
        <v>216084.99999999997</v>
      </c>
    </row>
    <row r="2749" spans="1:9" x14ac:dyDescent="0.3">
      <c r="A2749" s="108" t="s">
        <v>775</v>
      </c>
      <c r="B2749">
        <v>53704.999999999993</v>
      </c>
      <c r="C2749">
        <v>61294.999999999993</v>
      </c>
      <c r="D2749">
        <v>69000</v>
      </c>
      <c r="E2749">
        <v>76590</v>
      </c>
      <c r="F2749">
        <v>82800</v>
      </c>
      <c r="G2749">
        <v>88895</v>
      </c>
      <c r="H2749">
        <v>94989.999999999985</v>
      </c>
      <c r="I2749">
        <v>101199.99999999999</v>
      </c>
    </row>
    <row r="2750" spans="1:9" x14ac:dyDescent="0.3">
      <c r="A2750" s="108" t="s">
        <v>776</v>
      </c>
      <c r="B2750">
        <v>55084.999999999993</v>
      </c>
      <c r="C2750">
        <v>63019.999999999993</v>
      </c>
      <c r="D2750">
        <v>70840</v>
      </c>
      <c r="E2750">
        <v>78660</v>
      </c>
      <c r="F2750">
        <v>84985</v>
      </c>
      <c r="G2750">
        <v>91310</v>
      </c>
      <c r="H2750">
        <v>97634.999999999985</v>
      </c>
      <c r="I2750">
        <v>103844.99999999999</v>
      </c>
    </row>
    <row r="2751" spans="1:9" x14ac:dyDescent="0.3">
      <c r="A2751" s="108" t="s">
        <v>777</v>
      </c>
      <c r="B2751">
        <v>84410</v>
      </c>
      <c r="C2751">
        <v>96484.999999999985</v>
      </c>
      <c r="D2751">
        <v>108559.99999999999</v>
      </c>
      <c r="E2751">
        <v>120519.99999999999</v>
      </c>
      <c r="F2751">
        <v>130179.99999999999</v>
      </c>
      <c r="G2751">
        <v>139840</v>
      </c>
      <c r="H2751">
        <v>149500</v>
      </c>
      <c r="I2751">
        <v>159160</v>
      </c>
    </row>
    <row r="2752" spans="1:9" x14ac:dyDescent="0.3">
      <c r="A2752" s="108" t="s">
        <v>778</v>
      </c>
      <c r="B2752">
        <v>75325</v>
      </c>
      <c r="C2752">
        <v>86020</v>
      </c>
      <c r="D2752">
        <v>96829.999999999985</v>
      </c>
      <c r="E2752">
        <v>107524.99999999999</v>
      </c>
      <c r="F2752">
        <v>116149.99999999999</v>
      </c>
      <c r="G2752">
        <v>124774.99999999999</v>
      </c>
      <c r="H2752">
        <v>133400</v>
      </c>
      <c r="I2752">
        <v>142025</v>
      </c>
    </row>
    <row r="2753" spans="1:9" x14ac:dyDescent="0.3">
      <c r="A2753" s="108" t="s">
        <v>779</v>
      </c>
      <c r="B2753">
        <v>81075</v>
      </c>
      <c r="C2753">
        <v>92690</v>
      </c>
      <c r="D2753">
        <v>104304.99999999999</v>
      </c>
      <c r="E2753">
        <v>115804.99999999999</v>
      </c>
      <c r="F2753">
        <v>125119.99999999999</v>
      </c>
      <c r="G2753">
        <v>134435</v>
      </c>
      <c r="H2753">
        <v>143635</v>
      </c>
      <c r="I2753">
        <v>152950</v>
      </c>
    </row>
    <row r="2754" spans="1:9" x14ac:dyDescent="0.3">
      <c r="A2754" s="108" t="s">
        <v>780</v>
      </c>
      <c r="B2754">
        <v>54624.999999999993</v>
      </c>
      <c r="C2754">
        <v>62444.999999999993</v>
      </c>
      <c r="D2754">
        <v>70265</v>
      </c>
      <c r="E2754">
        <v>77970</v>
      </c>
      <c r="F2754">
        <v>84295</v>
      </c>
      <c r="G2754">
        <v>90505</v>
      </c>
      <c r="H2754">
        <v>96714.999999999985</v>
      </c>
      <c r="I2754">
        <v>102924.99999999999</v>
      </c>
    </row>
    <row r="2755" spans="1:9" x14ac:dyDescent="0.3">
      <c r="A2755" s="108" t="s">
        <v>781</v>
      </c>
      <c r="B2755">
        <v>53704.999999999993</v>
      </c>
      <c r="C2755">
        <v>61409.999999999993</v>
      </c>
      <c r="D2755">
        <v>69115</v>
      </c>
      <c r="E2755">
        <v>76705</v>
      </c>
      <c r="F2755">
        <v>82915</v>
      </c>
      <c r="G2755">
        <v>89010</v>
      </c>
      <c r="H2755">
        <v>95219.999999999985</v>
      </c>
      <c r="I2755">
        <v>101314.99999999999</v>
      </c>
    </row>
    <row r="2756" spans="1:9" x14ac:dyDescent="0.3">
      <c r="A2756" s="108" t="s">
        <v>782</v>
      </c>
      <c r="B2756">
        <v>53704.999999999993</v>
      </c>
      <c r="C2756">
        <v>61409.999999999993</v>
      </c>
      <c r="D2756">
        <v>69115</v>
      </c>
      <c r="E2756">
        <v>76705</v>
      </c>
      <c r="F2756">
        <v>82915</v>
      </c>
      <c r="G2756">
        <v>89010</v>
      </c>
      <c r="H2756">
        <v>95219.999999999985</v>
      </c>
      <c r="I2756">
        <v>101314.99999999999</v>
      </c>
    </row>
    <row r="2757" spans="1:9" x14ac:dyDescent="0.3">
      <c r="A2757" s="108" t="s">
        <v>783</v>
      </c>
      <c r="B2757">
        <v>114654.99999999999</v>
      </c>
      <c r="C2757">
        <v>130984.99999999999</v>
      </c>
      <c r="D2757">
        <v>147315</v>
      </c>
      <c r="E2757">
        <v>163645</v>
      </c>
      <c r="F2757">
        <v>176755</v>
      </c>
      <c r="G2757">
        <v>189864.99999999997</v>
      </c>
      <c r="H2757">
        <v>202974.99999999997</v>
      </c>
      <c r="I2757">
        <v>216084.99999999997</v>
      </c>
    </row>
    <row r="2758" spans="1:9" x14ac:dyDescent="0.3">
      <c r="A2758" s="108" t="s">
        <v>784</v>
      </c>
      <c r="B2758">
        <v>114654.99999999999</v>
      </c>
      <c r="C2758">
        <v>130984.99999999999</v>
      </c>
      <c r="D2758">
        <v>147315</v>
      </c>
      <c r="E2758">
        <v>163645</v>
      </c>
      <c r="F2758">
        <v>176755</v>
      </c>
      <c r="G2758">
        <v>189864.99999999997</v>
      </c>
      <c r="H2758">
        <v>202974.99999999997</v>
      </c>
      <c r="I2758">
        <v>216084.99999999997</v>
      </c>
    </row>
    <row r="2759" spans="1:9" x14ac:dyDescent="0.3">
      <c r="A2759" s="108" t="s">
        <v>785</v>
      </c>
      <c r="B2759">
        <v>59454.999999999993</v>
      </c>
      <c r="C2759">
        <v>67965</v>
      </c>
      <c r="D2759">
        <v>76475</v>
      </c>
      <c r="E2759">
        <v>84870</v>
      </c>
      <c r="F2759">
        <v>91770</v>
      </c>
      <c r="G2759">
        <v>98554.999999999985</v>
      </c>
      <c r="H2759">
        <v>105339.99999999999</v>
      </c>
      <c r="I2759">
        <v>112124.99999999999</v>
      </c>
    </row>
    <row r="2760" spans="1:9" x14ac:dyDescent="0.3">
      <c r="A2760" s="108" t="s">
        <v>786</v>
      </c>
      <c r="B2760">
        <v>114654.99999999999</v>
      </c>
      <c r="C2760">
        <v>130984.99999999999</v>
      </c>
      <c r="D2760">
        <v>147315</v>
      </c>
      <c r="E2760">
        <v>163645</v>
      </c>
      <c r="F2760">
        <v>176755</v>
      </c>
      <c r="G2760">
        <v>189864.99999999997</v>
      </c>
      <c r="H2760">
        <v>202974.99999999997</v>
      </c>
      <c r="I2760">
        <v>216084.99999999997</v>
      </c>
    </row>
    <row r="2761" spans="1:9" x14ac:dyDescent="0.3">
      <c r="A2761" s="108" t="s">
        <v>787</v>
      </c>
      <c r="B2761">
        <v>53704.999999999993</v>
      </c>
      <c r="C2761">
        <v>61409.999999999993</v>
      </c>
      <c r="D2761">
        <v>69115</v>
      </c>
      <c r="E2761">
        <v>76705</v>
      </c>
      <c r="F2761">
        <v>82915</v>
      </c>
      <c r="G2761">
        <v>89010</v>
      </c>
      <c r="H2761">
        <v>95219.999999999985</v>
      </c>
      <c r="I2761">
        <v>101314.99999999999</v>
      </c>
    </row>
    <row r="2762" spans="1:9" x14ac:dyDescent="0.3">
      <c r="A2762" s="108" t="s">
        <v>788</v>
      </c>
      <c r="B2762">
        <v>75325</v>
      </c>
      <c r="C2762">
        <v>86020</v>
      </c>
      <c r="D2762">
        <v>96829.999999999985</v>
      </c>
      <c r="E2762">
        <v>107524.99999999999</v>
      </c>
      <c r="F2762">
        <v>116149.99999999999</v>
      </c>
      <c r="G2762">
        <v>124774.99999999999</v>
      </c>
      <c r="H2762">
        <v>133400</v>
      </c>
      <c r="I2762">
        <v>142025</v>
      </c>
    </row>
    <row r="2763" spans="1:9" x14ac:dyDescent="0.3">
      <c r="A2763" s="108" t="s">
        <v>789</v>
      </c>
      <c r="B2763">
        <v>61639.999999999993</v>
      </c>
      <c r="C2763">
        <v>70380</v>
      </c>
      <c r="D2763">
        <v>79235</v>
      </c>
      <c r="E2763">
        <v>87975</v>
      </c>
      <c r="F2763">
        <v>95104.999999999985</v>
      </c>
      <c r="G2763">
        <v>102119.99999999999</v>
      </c>
      <c r="H2763">
        <v>109134.99999999999</v>
      </c>
      <c r="I2763">
        <v>116149.99999999999</v>
      </c>
    </row>
    <row r="2764" spans="1:9" x14ac:dyDescent="0.3">
      <c r="A2764" s="108" t="s">
        <v>790</v>
      </c>
      <c r="B2764">
        <v>81075</v>
      </c>
      <c r="C2764">
        <v>92690</v>
      </c>
      <c r="D2764">
        <v>104304.99999999999</v>
      </c>
      <c r="E2764">
        <v>115804.99999999999</v>
      </c>
      <c r="F2764">
        <v>125119.99999999999</v>
      </c>
      <c r="G2764">
        <v>134435</v>
      </c>
      <c r="H2764">
        <v>143635</v>
      </c>
      <c r="I2764">
        <v>152950</v>
      </c>
    </row>
    <row r="2765" spans="1:9" x14ac:dyDescent="0.3">
      <c r="A2765" s="108" t="s">
        <v>791</v>
      </c>
      <c r="B2765">
        <v>55084.999999999993</v>
      </c>
      <c r="C2765">
        <v>63019.999999999993</v>
      </c>
      <c r="D2765">
        <v>70840</v>
      </c>
      <c r="E2765">
        <v>78660</v>
      </c>
      <c r="F2765">
        <v>84985</v>
      </c>
      <c r="G2765">
        <v>91310</v>
      </c>
      <c r="H2765">
        <v>97634.999999999985</v>
      </c>
      <c r="I2765">
        <v>103844.99999999999</v>
      </c>
    </row>
    <row r="2766" spans="1:9" x14ac:dyDescent="0.3">
      <c r="A2766" s="108" t="s">
        <v>792</v>
      </c>
      <c r="B2766">
        <v>63594.999999999993</v>
      </c>
      <c r="C2766">
        <v>72680</v>
      </c>
      <c r="D2766">
        <v>81765</v>
      </c>
      <c r="E2766">
        <v>90735</v>
      </c>
      <c r="F2766">
        <v>98094.999999999985</v>
      </c>
      <c r="G2766">
        <v>105339.99999999999</v>
      </c>
      <c r="H2766">
        <v>112584.99999999999</v>
      </c>
      <c r="I2766">
        <v>119829.99999999999</v>
      </c>
    </row>
    <row r="2767" spans="1:9" x14ac:dyDescent="0.3">
      <c r="A2767" s="108" t="s">
        <v>793</v>
      </c>
      <c r="B2767">
        <v>114654.99999999999</v>
      </c>
      <c r="C2767">
        <v>130984.99999999999</v>
      </c>
      <c r="D2767">
        <v>147315</v>
      </c>
      <c r="E2767">
        <v>163645</v>
      </c>
      <c r="F2767">
        <v>176755</v>
      </c>
      <c r="G2767">
        <v>189864.99999999997</v>
      </c>
      <c r="H2767">
        <v>202974.99999999997</v>
      </c>
      <c r="I2767">
        <v>216084.99999999997</v>
      </c>
    </row>
    <row r="2768" spans="1:9" x14ac:dyDescent="0.3">
      <c r="A2768" s="108" t="s">
        <v>794</v>
      </c>
      <c r="B2768">
        <v>114654.99999999999</v>
      </c>
      <c r="C2768">
        <v>130984.99999999999</v>
      </c>
      <c r="D2768">
        <v>147315</v>
      </c>
      <c r="E2768">
        <v>163645</v>
      </c>
      <c r="F2768">
        <v>176755</v>
      </c>
      <c r="G2768">
        <v>189864.99999999997</v>
      </c>
      <c r="H2768">
        <v>202974.99999999997</v>
      </c>
      <c r="I2768">
        <v>216084.99999999997</v>
      </c>
    </row>
    <row r="2769" spans="1:11" x14ac:dyDescent="0.3">
      <c r="A2769" s="108" t="s">
        <v>795</v>
      </c>
      <c r="B2769">
        <v>53704.999999999993</v>
      </c>
      <c r="C2769">
        <v>61409.999999999993</v>
      </c>
      <c r="D2769">
        <v>69115</v>
      </c>
      <c r="E2769">
        <v>76705</v>
      </c>
      <c r="F2769">
        <v>82915</v>
      </c>
      <c r="G2769">
        <v>89010</v>
      </c>
      <c r="H2769">
        <v>95219.999999999985</v>
      </c>
      <c r="I2769">
        <v>101314.99999999999</v>
      </c>
    </row>
    <row r="2770" spans="1:11" x14ac:dyDescent="0.3">
      <c r="A2770" s="108" t="s">
        <v>796</v>
      </c>
      <c r="B2770">
        <v>75325</v>
      </c>
      <c r="C2770">
        <v>86020</v>
      </c>
      <c r="D2770">
        <v>96829.999999999985</v>
      </c>
      <c r="E2770">
        <v>107524.99999999999</v>
      </c>
      <c r="F2770">
        <v>116149.99999999999</v>
      </c>
      <c r="G2770">
        <v>124774.99999999999</v>
      </c>
      <c r="H2770">
        <v>133400</v>
      </c>
      <c r="I2770">
        <v>142025</v>
      </c>
    </row>
    <row r="2771" spans="1:11" x14ac:dyDescent="0.3">
      <c r="A2771" s="108" t="s">
        <v>797</v>
      </c>
      <c r="B2771">
        <v>75325</v>
      </c>
      <c r="C2771">
        <v>86020</v>
      </c>
      <c r="D2771">
        <v>96829.999999999985</v>
      </c>
      <c r="E2771">
        <v>107524.99999999999</v>
      </c>
      <c r="F2771">
        <v>116149.99999999999</v>
      </c>
      <c r="G2771">
        <v>124774.99999999999</v>
      </c>
      <c r="H2771">
        <v>133400</v>
      </c>
      <c r="I2771">
        <v>142025</v>
      </c>
    </row>
    <row r="2772" spans="1:11" x14ac:dyDescent="0.3">
      <c r="A2772" s="108" t="s">
        <v>798</v>
      </c>
      <c r="B2772">
        <v>53704.999999999993</v>
      </c>
      <c r="C2772">
        <v>61409.999999999993</v>
      </c>
      <c r="D2772">
        <v>69115</v>
      </c>
      <c r="E2772">
        <v>76705</v>
      </c>
      <c r="F2772">
        <v>82915</v>
      </c>
      <c r="G2772">
        <v>89010</v>
      </c>
      <c r="H2772">
        <v>95219.999999999985</v>
      </c>
      <c r="I2772">
        <v>101314.99999999999</v>
      </c>
    </row>
    <row r="2773" spans="1:11" x14ac:dyDescent="0.3">
      <c r="A2773" s="108" t="s">
        <v>799</v>
      </c>
      <c r="B2773">
        <v>81075</v>
      </c>
      <c r="C2773">
        <v>92690</v>
      </c>
      <c r="D2773">
        <v>104304.99999999999</v>
      </c>
      <c r="E2773">
        <v>115804.99999999999</v>
      </c>
      <c r="F2773">
        <v>125119.99999999999</v>
      </c>
      <c r="G2773">
        <v>134435</v>
      </c>
      <c r="H2773">
        <v>143635</v>
      </c>
      <c r="I2773">
        <v>152950</v>
      </c>
    </row>
    <row r="2774" spans="1:11" x14ac:dyDescent="0.3">
      <c r="A2774" s="108" t="s">
        <v>800</v>
      </c>
      <c r="B2774">
        <v>75325</v>
      </c>
      <c r="C2774">
        <v>86020</v>
      </c>
      <c r="D2774">
        <v>96829.999999999985</v>
      </c>
      <c r="E2774">
        <v>107524.99999999999</v>
      </c>
      <c r="F2774">
        <v>116149.99999999999</v>
      </c>
      <c r="G2774">
        <v>124774.99999999999</v>
      </c>
      <c r="H2774">
        <v>133400</v>
      </c>
      <c r="I2774">
        <v>142025</v>
      </c>
    </row>
    <row r="2775" spans="1:11" x14ac:dyDescent="0.3">
      <c r="A2775" s="108" t="s">
        <v>801</v>
      </c>
      <c r="B2775">
        <v>75325</v>
      </c>
      <c r="C2775">
        <v>86020</v>
      </c>
      <c r="D2775">
        <v>96829.999999999985</v>
      </c>
      <c r="E2775">
        <v>107524.99999999999</v>
      </c>
      <c r="F2775">
        <v>116149.99999999999</v>
      </c>
      <c r="G2775">
        <v>124774.99999999999</v>
      </c>
      <c r="H2775">
        <v>133400</v>
      </c>
      <c r="I2775">
        <v>142025</v>
      </c>
    </row>
    <row r="2776" spans="1:11" x14ac:dyDescent="0.3">
      <c r="A2776" s="108" t="s">
        <v>802</v>
      </c>
      <c r="B2776">
        <v>69460</v>
      </c>
      <c r="C2776">
        <v>79350</v>
      </c>
      <c r="D2776">
        <v>89240</v>
      </c>
      <c r="E2776">
        <v>99129.999999999985</v>
      </c>
      <c r="F2776">
        <v>107064.99999999999</v>
      </c>
      <c r="G2776">
        <v>114999.99999999999</v>
      </c>
      <c r="H2776">
        <v>122934.99999999999</v>
      </c>
      <c r="I2776">
        <v>130869.99999999999</v>
      </c>
    </row>
    <row r="2777" spans="1:11" x14ac:dyDescent="0.3">
      <c r="A2777" s="108" t="s">
        <v>803</v>
      </c>
      <c r="B2777">
        <v>81075</v>
      </c>
      <c r="C2777">
        <v>92690</v>
      </c>
      <c r="D2777">
        <v>104304.99999999999</v>
      </c>
      <c r="E2777">
        <v>115804.99999999999</v>
      </c>
      <c r="F2777">
        <v>125119.99999999999</v>
      </c>
      <c r="G2777">
        <v>134435</v>
      </c>
      <c r="H2777">
        <v>143635</v>
      </c>
      <c r="I2777">
        <v>152950</v>
      </c>
    </row>
    <row r="2778" spans="1:11" x14ac:dyDescent="0.3">
      <c r="A2778" s="108" t="s">
        <v>804</v>
      </c>
      <c r="B2778">
        <v>69575</v>
      </c>
      <c r="C2778">
        <v>79465</v>
      </c>
      <c r="D2778">
        <v>89355</v>
      </c>
      <c r="E2778">
        <v>99244.999999999985</v>
      </c>
      <c r="F2778">
        <v>107294.99999999999</v>
      </c>
      <c r="G2778">
        <v>115229.99999999999</v>
      </c>
      <c r="H2778">
        <v>123164.99999999999</v>
      </c>
      <c r="I2778">
        <v>131100</v>
      </c>
    </row>
    <row r="2779" spans="1:11" x14ac:dyDescent="0.3">
      <c r="A2779" s="108" t="s">
        <v>805</v>
      </c>
      <c r="B2779">
        <v>69575</v>
      </c>
      <c r="C2779">
        <v>79465</v>
      </c>
      <c r="D2779">
        <v>89355</v>
      </c>
      <c r="E2779">
        <v>99244.999999999985</v>
      </c>
      <c r="F2779">
        <v>107294.99999999999</v>
      </c>
      <c r="G2779">
        <v>115229.99999999999</v>
      </c>
      <c r="H2779">
        <v>123164.99999999999</v>
      </c>
      <c r="I2779">
        <v>131100</v>
      </c>
    </row>
    <row r="2780" spans="1:11" x14ac:dyDescent="0.3">
      <c r="A2780" s="108" t="s">
        <v>806</v>
      </c>
      <c r="B2780">
        <v>64169.999999999993</v>
      </c>
      <c r="C2780">
        <v>73255</v>
      </c>
      <c r="D2780">
        <v>82455</v>
      </c>
      <c r="E2780">
        <v>91540</v>
      </c>
      <c r="F2780">
        <v>98899.999999999985</v>
      </c>
      <c r="G2780">
        <v>106259.99999999999</v>
      </c>
      <c r="H2780">
        <v>113619.99999999999</v>
      </c>
      <c r="I2780">
        <v>120864.99999999999</v>
      </c>
    </row>
    <row r="2781" spans="1:11" x14ac:dyDescent="0.3">
      <c r="A2781" s="108" t="s">
        <v>807</v>
      </c>
      <c r="B2781">
        <v>75325</v>
      </c>
      <c r="C2781">
        <v>86020</v>
      </c>
      <c r="D2781">
        <v>96829.999999999985</v>
      </c>
      <c r="E2781">
        <v>107524.99999999999</v>
      </c>
      <c r="F2781">
        <v>116149.99999999999</v>
      </c>
      <c r="G2781">
        <v>124774.99999999999</v>
      </c>
      <c r="H2781">
        <v>133400</v>
      </c>
      <c r="I2781">
        <v>142025</v>
      </c>
      <c r="K2781" s="101"/>
    </row>
    <row r="2782" spans="1:11" x14ac:dyDescent="0.3">
      <c r="A2782" s="108" t="s">
        <v>808</v>
      </c>
      <c r="B2782">
        <v>75325</v>
      </c>
      <c r="C2782">
        <v>86020</v>
      </c>
      <c r="D2782">
        <v>96829.999999999985</v>
      </c>
      <c r="E2782">
        <v>107524.99999999999</v>
      </c>
      <c r="F2782">
        <v>116149.99999999999</v>
      </c>
      <c r="G2782">
        <v>124774.99999999999</v>
      </c>
      <c r="H2782">
        <v>133400</v>
      </c>
      <c r="I2782">
        <v>142025</v>
      </c>
    </row>
    <row r="2783" spans="1:11" x14ac:dyDescent="0.3">
      <c r="A2783" s="108" t="s">
        <v>809</v>
      </c>
      <c r="B2783">
        <v>64169.999999999993</v>
      </c>
      <c r="C2783">
        <v>73255</v>
      </c>
      <c r="D2783">
        <v>82455</v>
      </c>
      <c r="E2783">
        <v>91540</v>
      </c>
      <c r="F2783">
        <v>98899.999999999985</v>
      </c>
      <c r="G2783">
        <v>106259.99999999999</v>
      </c>
      <c r="H2783">
        <v>113619.99999999999</v>
      </c>
      <c r="I2783">
        <v>120864.99999999999</v>
      </c>
    </row>
    <row r="2784" spans="1:11" x14ac:dyDescent="0.3">
      <c r="A2784" s="108" t="s">
        <v>810</v>
      </c>
      <c r="B2784">
        <v>75325</v>
      </c>
      <c r="C2784">
        <v>86020</v>
      </c>
      <c r="D2784">
        <v>96829.999999999985</v>
      </c>
      <c r="E2784">
        <v>107524.99999999999</v>
      </c>
      <c r="F2784">
        <v>116149.99999999999</v>
      </c>
      <c r="G2784">
        <v>124774.99999999999</v>
      </c>
      <c r="H2784">
        <v>133400</v>
      </c>
      <c r="I2784">
        <v>142025</v>
      </c>
    </row>
    <row r="2785" spans="1:11" x14ac:dyDescent="0.3">
      <c r="A2785" s="108" t="s">
        <v>811</v>
      </c>
      <c r="B2785">
        <v>73255</v>
      </c>
      <c r="C2785">
        <v>83720</v>
      </c>
      <c r="D2785">
        <v>94185</v>
      </c>
      <c r="E2785">
        <v>104649.99999999999</v>
      </c>
      <c r="F2785">
        <v>113044.99999999999</v>
      </c>
      <c r="G2785">
        <v>121439.99999999999</v>
      </c>
      <c r="H2785">
        <v>129834.99999999999</v>
      </c>
      <c r="I2785">
        <v>138230</v>
      </c>
    </row>
    <row r="2786" spans="1:11" x14ac:dyDescent="0.3">
      <c r="A2786" s="108" t="s">
        <v>8</v>
      </c>
      <c r="B2786">
        <v>63594.999999999993</v>
      </c>
      <c r="C2786">
        <v>72680</v>
      </c>
      <c r="D2786">
        <v>81765</v>
      </c>
      <c r="E2786">
        <v>90735</v>
      </c>
      <c r="F2786">
        <v>98094.999999999985</v>
      </c>
      <c r="G2786">
        <v>105339.99999999999</v>
      </c>
      <c r="H2786">
        <v>112584.99999999999</v>
      </c>
      <c r="I2786">
        <v>119829.99999999999</v>
      </c>
      <c r="K2786" s="106" t="s">
        <v>1863</v>
      </c>
    </row>
    <row r="2787" spans="1:11" x14ac:dyDescent="0.3">
      <c r="A2787" s="108" t="s">
        <v>676</v>
      </c>
      <c r="B2787">
        <v>64399.999999999993</v>
      </c>
      <c r="C2787">
        <v>73600</v>
      </c>
      <c r="D2787">
        <v>82800</v>
      </c>
      <c r="E2787">
        <v>92000</v>
      </c>
      <c r="F2787">
        <v>99359.999999999985</v>
      </c>
      <c r="G2787">
        <v>106719.99999999999</v>
      </c>
      <c r="H2787">
        <v>114079.99999999999</v>
      </c>
      <c r="I2787">
        <v>121439.99999999999</v>
      </c>
    </row>
    <row r="2788" spans="1:11" x14ac:dyDescent="0.3">
      <c r="A2788" s="108" t="s">
        <v>107</v>
      </c>
      <c r="B2788">
        <v>70380</v>
      </c>
      <c r="C2788">
        <v>80385</v>
      </c>
      <c r="D2788">
        <v>90390</v>
      </c>
      <c r="E2788">
        <v>100394.99999999999</v>
      </c>
      <c r="F2788">
        <v>108444.99999999999</v>
      </c>
      <c r="G2788">
        <v>116494.99999999999</v>
      </c>
      <c r="H2788">
        <v>124544.99999999999</v>
      </c>
      <c r="I2788">
        <v>132595</v>
      </c>
    </row>
    <row r="2789" spans="1:11" x14ac:dyDescent="0.3">
      <c r="A2789" s="108" t="s">
        <v>677</v>
      </c>
      <c r="B2789">
        <v>64169.999999999993</v>
      </c>
      <c r="C2789">
        <v>73255</v>
      </c>
      <c r="D2789">
        <v>82455</v>
      </c>
      <c r="E2789">
        <v>91540</v>
      </c>
      <c r="F2789">
        <v>98899.999999999985</v>
      </c>
      <c r="G2789">
        <v>106259.99999999999</v>
      </c>
      <c r="H2789">
        <v>113619.99999999999</v>
      </c>
      <c r="I2789">
        <v>120864.99999999999</v>
      </c>
    </row>
    <row r="2790" spans="1:11" x14ac:dyDescent="0.3">
      <c r="A2790" s="108" t="s">
        <v>678</v>
      </c>
      <c r="B2790">
        <v>63594.999999999993</v>
      </c>
      <c r="C2790">
        <v>72680</v>
      </c>
      <c r="D2790">
        <v>81765</v>
      </c>
      <c r="E2790">
        <v>90735</v>
      </c>
      <c r="F2790">
        <v>98094.999999999985</v>
      </c>
      <c r="G2790">
        <v>105339.99999999999</v>
      </c>
      <c r="H2790">
        <v>112584.99999999999</v>
      </c>
      <c r="I2790">
        <v>119829.99999999999</v>
      </c>
    </row>
    <row r="2791" spans="1:11" x14ac:dyDescent="0.3">
      <c r="A2791" s="108" t="s">
        <v>19</v>
      </c>
      <c r="B2791">
        <v>85790</v>
      </c>
      <c r="C2791">
        <v>97979.999999999985</v>
      </c>
      <c r="D2791">
        <v>110284.99999999999</v>
      </c>
      <c r="E2791">
        <v>122474.99999999999</v>
      </c>
      <c r="F2791">
        <v>132365</v>
      </c>
      <c r="G2791">
        <v>142140</v>
      </c>
      <c r="H2791">
        <v>151915</v>
      </c>
      <c r="I2791">
        <v>161690</v>
      </c>
    </row>
    <row r="2792" spans="1:11" x14ac:dyDescent="0.3">
      <c r="A2792" s="108" t="s">
        <v>343</v>
      </c>
      <c r="B2792">
        <v>63594.999999999993</v>
      </c>
      <c r="C2792">
        <v>72680</v>
      </c>
      <c r="D2792">
        <v>81765</v>
      </c>
      <c r="E2792">
        <v>90735</v>
      </c>
      <c r="F2792">
        <v>98094.999999999985</v>
      </c>
      <c r="G2792">
        <v>105339.99999999999</v>
      </c>
      <c r="H2792">
        <v>112584.99999999999</v>
      </c>
      <c r="I2792">
        <v>119829.99999999999</v>
      </c>
    </row>
    <row r="2793" spans="1:11" x14ac:dyDescent="0.3">
      <c r="A2793" s="108" t="s">
        <v>679</v>
      </c>
      <c r="B2793">
        <v>64169.999999999993</v>
      </c>
      <c r="C2793">
        <v>73255</v>
      </c>
      <c r="D2793">
        <v>82455</v>
      </c>
      <c r="E2793">
        <v>91540</v>
      </c>
      <c r="F2793">
        <v>98899.999999999985</v>
      </c>
      <c r="G2793">
        <v>106259.99999999999</v>
      </c>
      <c r="H2793">
        <v>113619.99999999999</v>
      </c>
      <c r="I2793">
        <v>120864.99999999999</v>
      </c>
    </row>
    <row r="2794" spans="1:11" x14ac:dyDescent="0.3">
      <c r="A2794" s="108" t="s">
        <v>27</v>
      </c>
      <c r="B2794">
        <v>64169.999999999993</v>
      </c>
      <c r="C2794">
        <v>73255</v>
      </c>
      <c r="D2794">
        <v>82455</v>
      </c>
      <c r="E2794">
        <v>91540</v>
      </c>
      <c r="F2794">
        <v>98899.999999999985</v>
      </c>
      <c r="G2794">
        <v>106259.99999999999</v>
      </c>
      <c r="H2794">
        <v>113619.99999999999</v>
      </c>
      <c r="I2794">
        <v>120864.99999999999</v>
      </c>
    </row>
    <row r="2795" spans="1:11" x14ac:dyDescent="0.3">
      <c r="A2795" s="108" t="s">
        <v>680</v>
      </c>
      <c r="B2795">
        <v>63594.999999999993</v>
      </c>
      <c r="C2795">
        <v>72680</v>
      </c>
      <c r="D2795">
        <v>81765</v>
      </c>
      <c r="E2795">
        <v>90735</v>
      </c>
      <c r="F2795">
        <v>98094.999999999985</v>
      </c>
      <c r="G2795">
        <v>105339.99999999999</v>
      </c>
      <c r="H2795">
        <v>112584.99999999999</v>
      </c>
      <c r="I2795">
        <v>119829.99999999999</v>
      </c>
    </row>
    <row r="2796" spans="1:11" x14ac:dyDescent="0.3">
      <c r="A2796" s="108" t="s">
        <v>32</v>
      </c>
      <c r="B2796">
        <v>70380</v>
      </c>
      <c r="C2796">
        <v>80385</v>
      </c>
      <c r="D2796">
        <v>90390</v>
      </c>
      <c r="E2796">
        <v>100394.99999999999</v>
      </c>
      <c r="F2796">
        <v>108444.99999999999</v>
      </c>
      <c r="G2796">
        <v>116494.99999999999</v>
      </c>
      <c r="H2796">
        <v>124544.99999999999</v>
      </c>
      <c r="I2796">
        <v>132595</v>
      </c>
    </row>
    <row r="2797" spans="1:11" x14ac:dyDescent="0.3">
      <c r="A2797" s="108" t="s">
        <v>681</v>
      </c>
      <c r="B2797">
        <v>63594.999999999993</v>
      </c>
      <c r="C2797">
        <v>72680</v>
      </c>
      <c r="D2797">
        <v>81765</v>
      </c>
      <c r="E2797">
        <v>90735</v>
      </c>
      <c r="F2797">
        <v>98094.999999999985</v>
      </c>
      <c r="G2797">
        <v>105339.99999999999</v>
      </c>
      <c r="H2797">
        <v>112584.99999999999</v>
      </c>
      <c r="I2797">
        <v>119829.99999999999</v>
      </c>
    </row>
    <row r="2798" spans="1:11" x14ac:dyDescent="0.3">
      <c r="A2798" s="108" t="s">
        <v>118</v>
      </c>
      <c r="B2798">
        <v>64169.999999999993</v>
      </c>
      <c r="C2798">
        <v>73255</v>
      </c>
      <c r="D2798">
        <v>82455</v>
      </c>
      <c r="E2798">
        <v>91540</v>
      </c>
      <c r="F2798">
        <v>98899.999999999985</v>
      </c>
      <c r="G2798">
        <v>106259.99999999999</v>
      </c>
      <c r="H2798">
        <v>113619.99999999999</v>
      </c>
      <c r="I2798">
        <v>120864.99999999999</v>
      </c>
    </row>
    <row r="2799" spans="1:11" x14ac:dyDescent="0.3">
      <c r="A2799" s="108" t="s">
        <v>682</v>
      </c>
      <c r="B2799">
        <v>63594.999999999993</v>
      </c>
      <c r="C2799">
        <v>72680</v>
      </c>
      <c r="D2799">
        <v>81765</v>
      </c>
      <c r="E2799">
        <v>90735</v>
      </c>
      <c r="F2799">
        <v>98094.999999999985</v>
      </c>
      <c r="G2799">
        <v>105339.99999999999</v>
      </c>
      <c r="H2799">
        <v>112584.99999999999</v>
      </c>
      <c r="I2799">
        <v>119829.99999999999</v>
      </c>
    </row>
    <row r="2800" spans="1:11" x14ac:dyDescent="0.3">
      <c r="A2800" s="108" t="s">
        <v>683</v>
      </c>
      <c r="B2800">
        <v>71875</v>
      </c>
      <c r="C2800">
        <v>82110</v>
      </c>
      <c r="D2800">
        <v>92345</v>
      </c>
      <c r="E2800">
        <v>102579.99999999999</v>
      </c>
      <c r="F2800">
        <v>110859.99999999999</v>
      </c>
      <c r="G2800">
        <v>119024.99999999999</v>
      </c>
      <c r="H2800">
        <v>127304.99999999999</v>
      </c>
      <c r="I2800">
        <v>135470</v>
      </c>
    </row>
    <row r="2801" spans="1:11" x14ac:dyDescent="0.3">
      <c r="A2801" s="108" t="s">
        <v>44</v>
      </c>
      <c r="B2801">
        <v>64169.999999999993</v>
      </c>
      <c r="C2801">
        <v>73255</v>
      </c>
      <c r="D2801">
        <v>82455</v>
      </c>
      <c r="E2801">
        <v>91540</v>
      </c>
      <c r="F2801">
        <v>98899.999999999985</v>
      </c>
      <c r="G2801">
        <v>106259.99999999999</v>
      </c>
      <c r="H2801">
        <v>113619.99999999999</v>
      </c>
      <c r="I2801">
        <v>120864.99999999999</v>
      </c>
    </row>
    <row r="2802" spans="1:11" x14ac:dyDescent="0.3">
      <c r="A2802" s="108" t="s">
        <v>577</v>
      </c>
      <c r="B2802">
        <v>104189.99999999999</v>
      </c>
      <c r="C2802">
        <v>119139.99999999999</v>
      </c>
      <c r="D2802">
        <v>133975</v>
      </c>
      <c r="E2802">
        <v>148810</v>
      </c>
      <c r="F2802">
        <v>160770</v>
      </c>
      <c r="G2802">
        <v>172730</v>
      </c>
      <c r="H2802">
        <v>184575</v>
      </c>
      <c r="I2802">
        <v>196534.99999999997</v>
      </c>
    </row>
    <row r="2803" spans="1:11" x14ac:dyDescent="0.3">
      <c r="A2803" s="108" t="s">
        <v>684</v>
      </c>
      <c r="B2803">
        <v>82915</v>
      </c>
      <c r="C2803">
        <v>94759.999999999985</v>
      </c>
      <c r="D2803">
        <v>106604.99999999999</v>
      </c>
      <c r="E2803">
        <v>118334.99999999999</v>
      </c>
      <c r="F2803">
        <v>127879.99999999999</v>
      </c>
      <c r="G2803">
        <v>137310</v>
      </c>
      <c r="H2803">
        <v>146740</v>
      </c>
      <c r="I2803">
        <v>156285</v>
      </c>
    </row>
    <row r="2804" spans="1:11" x14ac:dyDescent="0.3">
      <c r="A2804" s="108" t="s">
        <v>685</v>
      </c>
      <c r="B2804">
        <v>68425</v>
      </c>
      <c r="C2804">
        <v>78200</v>
      </c>
      <c r="D2804">
        <v>87975</v>
      </c>
      <c r="E2804">
        <v>97749.999999999985</v>
      </c>
      <c r="F2804">
        <v>105569.99999999999</v>
      </c>
      <c r="G2804">
        <v>113389.99999999999</v>
      </c>
      <c r="H2804">
        <v>121209.99999999999</v>
      </c>
      <c r="I2804">
        <v>129029.99999999999</v>
      </c>
      <c r="K2804" s="101"/>
    </row>
    <row r="2805" spans="1:11" x14ac:dyDescent="0.3">
      <c r="A2805" s="108" t="s">
        <v>686</v>
      </c>
      <c r="B2805">
        <v>63594.999999999993</v>
      </c>
      <c r="C2805">
        <v>72680</v>
      </c>
      <c r="D2805">
        <v>81765</v>
      </c>
      <c r="E2805">
        <v>90735</v>
      </c>
      <c r="F2805">
        <v>98094.999999999985</v>
      </c>
      <c r="G2805">
        <v>105339.99999999999</v>
      </c>
      <c r="H2805">
        <v>112584.99999999999</v>
      </c>
      <c r="I2805">
        <v>119829.99999999999</v>
      </c>
    </row>
    <row r="2806" spans="1:11" x14ac:dyDescent="0.3">
      <c r="A2806" s="108" t="s">
        <v>302</v>
      </c>
      <c r="B2806">
        <v>63594.999999999993</v>
      </c>
      <c r="C2806">
        <v>72680</v>
      </c>
      <c r="D2806">
        <v>81765</v>
      </c>
      <c r="E2806">
        <v>90735</v>
      </c>
      <c r="F2806">
        <v>98094.999999999985</v>
      </c>
      <c r="G2806">
        <v>105339.99999999999</v>
      </c>
      <c r="H2806">
        <v>112584.99999999999</v>
      </c>
      <c r="I2806">
        <v>119829.99999999999</v>
      </c>
    </row>
    <row r="2807" spans="1:11" x14ac:dyDescent="0.3">
      <c r="A2807" s="108" t="s">
        <v>303</v>
      </c>
      <c r="B2807">
        <v>63594.999999999993</v>
      </c>
      <c r="C2807">
        <v>72680</v>
      </c>
      <c r="D2807">
        <v>81765</v>
      </c>
      <c r="E2807">
        <v>90735</v>
      </c>
      <c r="F2807">
        <v>98094.999999999985</v>
      </c>
      <c r="G2807">
        <v>105339.99999999999</v>
      </c>
      <c r="H2807">
        <v>112584.99999999999</v>
      </c>
      <c r="I2807">
        <v>119829.99999999999</v>
      </c>
    </row>
    <row r="2808" spans="1:11" x14ac:dyDescent="0.3">
      <c r="A2808" s="108" t="s">
        <v>63</v>
      </c>
      <c r="B2808">
        <v>63594.999999999993</v>
      </c>
      <c r="C2808">
        <v>72680</v>
      </c>
      <c r="D2808">
        <v>81765</v>
      </c>
      <c r="E2808">
        <v>90735</v>
      </c>
      <c r="F2808">
        <v>98094.999999999985</v>
      </c>
      <c r="G2808">
        <v>105339.99999999999</v>
      </c>
      <c r="H2808">
        <v>112584.99999999999</v>
      </c>
      <c r="I2808">
        <v>119829.99999999999</v>
      </c>
    </row>
    <row r="2809" spans="1:11" x14ac:dyDescent="0.3">
      <c r="A2809" s="108" t="s">
        <v>687</v>
      </c>
      <c r="B2809">
        <v>63594.999999999993</v>
      </c>
      <c r="C2809">
        <v>72680</v>
      </c>
      <c r="D2809">
        <v>81765</v>
      </c>
      <c r="E2809">
        <v>90735</v>
      </c>
      <c r="F2809">
        <v>98094.999999999985</v>
      </c>
      <c r="G2809">
        <v>105339.99999999999</v>
      </c>
      <c r="H2809">
        <v>112584.99999999999</v>
      </c>
      <c r="I2809">
        <v>119829.99999999999</v>
      </c>
    </row>
    <row r="2810" spans="1:11" x14ac:dyDescent="0.3">
      <c r="A2810" s="108" t="s">
        <v>688</v>
      </c>
      <c r="B2810">
        <v>63594.999999999993</v>
      </c>
      <c r="C2810">
        <v>72680</v>
      </c>
      <c r="D2810">
        <v>81765</v>
      </c>
      <c r="E2810">
        <v>90735</v>
      </c>
      <c r="F2810">
        <v>98094.999999999985</v>
      </c>
      <c r="G2810">
        <v>105339.99999999999</v>
      </c>
      <c r="H2810">
        <v>112584.99999999999</v>
      </c>
      <c r="I2810">
        <v>119829.99999999999</v>
      </c>
    </row>
    <row r="2811" spans="1:11" x14ac:dyDescent="0.3">
      <c r="A2811" s="108" t="s">
        <v>689</v>
      </c>
      <c r="B2811">
        <v>63594.999999999993</v>
      </c>
      <c r="C2811">
        <v>72680</v>
      </c>
      <c r="D2811">
        <v>81765</v>
      </c>
      <c r="E2811">
        <v>90735</v>
      </c>
      <c r="F2811">
        <v>98094.999999999985</v>
      </c>
      <c r="G2811">
        <v>105339.99999999999</v>
      </c>
      <c r="H2811">
        <v>112584.99999999999</v>
      </c>
      <c r="I2811">
        <v>119829.99999999999</v>
      </c>
    </row>
    <row r="2812" spans="1:11" x14ac:dyDescent="0.3">
      <c r="A2812" s="108" t="s">
        <v>369</v>
      </c>
      <c r="B2812">
        <v>81765</v>
      </c>
      <c r="C2812">
        <v>93380</v>
      </c>
      <c r="D2812">
        <v>105109.99999999999</v>
      </c>
      <c r="E2812">
        <v>116724.99999999999</v>
      </c>
      <c r="F2812">
        <v>126154.99999999999</v>
      </c>
      <c r="G2812">
        <v>135470</v>
      </c>
      <c r="H2812">
        <v>144785</v>
      </c>
      <c r="I2812">
        <v>154100</v>
      </c>
    </row>
    <row r="2813" spans="1:11" x14ac:dyDescent="0.3">
      <c r="A2813" s="108" t="s">
        <v>690</v>
      </c>
      <c r="B2813">
        <v>70265</v>
      </c>
      <c r="C2813">
        <v>80270</v>
      </c>
      <c r="D2813">
        <v>90275</v>
      </c>
      <c r="E2813">
        <v>100279.99999999999</v>
      </c>
      <c r="F2813">
        <v>108329.99999999999</v>
      </c>
      <c r="G2813">
        <v>116379.99999999999</v>
      </c>
      <c r="H2813">
        <v>124429.99999999999</v>
      </c>
      <c r="I2813">
        <v>132480</v>
      </c>
    </row>
    <row r="2814" spans="1:11" x14ac:dyDescent="0.3">
      <c r="A2814" s="108" t="s">
        <v>691</v>
      </c>
      <c r="B2814">
        <v>69345</v>
      </c>
      <c r="C2814">
        <v>79235</v>
      </c>
      <c r="D2814">
        <v>89125</v>
      </c>
      <c r="E2814">
        <v>99014.999999999985</v>
      </c>
      <c r="F2814">
        <v>106949.99999999999</v>
      </c>
      <c r="G2814">
        <v>114884.99999999999</v>
      </c>
      <c r="H2814">
        <v>122819.99999999999</v>
      </c>
      <c r="I2814">
        <v>130754.99999999999</v>
      </c>
    </row>
    <row r="2815" spans="1:11" x14ac:dyDescent="0.3">
      <c r="A2815" s="108" t="s">
        <v>692</v>
      </c>
      <c r="B2815">
        <v>85790</v>
      </c>
      <c r="C2815">
        <v>97979.999999999985</v>
      </c>
      <c r="D2815">
        <v>110284.99999999999</v>
      </c>
      <c r="E2815">
        <v>122474.99999999999</v>
      </c>
      <c r="F2815">
        <v>132365</v>
      </c>
      <c r="G2815">
        <v>142140</v>
      </c>
      <c r="H2815">
        <v>151915</v>
      </c>
      <c r="I2815">
        <v>161690</v>
      </c>
    </row>
    <row r="2816" spans="1:11" x14ac:dyDescent="0.3">
      <c r="A2816" s="108" t="s">
        <v>693</v>
      </c>
      <c r="B2816">
        <v>104189.99999999999</v>
      </c>
      <c r="C2816">
        <v>119139.99999999999</v>
      </c>
      <c r="D2816">
        <v>133975</v>
      </c>
      <c r="E2816">
        <v>148810</v>
      </c>
      <c r="F2816">
        <v>160770</v>
      </c>
      <c r="G2816">
        <v>172730</v>
      </c>
      <c r="H2816">
        <v>184575</v>
      </c>
      <c r="I2816">
        <v>196534.99999999997</v>
      </c>
    </row>
    <row r="2817" spans="1:11" x14ac:dyDescent="0.3">
      <c r="A2817" s="108" t="s">
        <v>694</v>
      </c>
      <c r="B2817">
        <v>67735</v>
      </c>
      <c r="C2817">
        <v>77395</v>
      </c>
      <c r="D2817">
        <v>87055</v>
      </c>
      <c r="E2817">
        <v>96714.999999999985</v>
      </c>
      <c r="F2817">
        <v>104534.99999999999</v>
      </c>
      <c r="G2817">
        <v>112239.99999999999</v>
      </c>
      <c r="H2817">
        <v>119944.99999999999</v>
      </c>
      <c r="I2817">
        <v>127764.99999999999</v>
      </c>
    </row>
    <row r="2818" spans="1:11" x14ac:dyDescent="0.3">
      <c r="A2818" s="108" t="s">
        <v>695</v>
      </c>
      <c r="B2818">
        <v>63594.999999999993</v>
      </c>
      <c r="C2818">
        <v>72680</v>
      </c>
      <c r="D2818">
        <v>81765</v>
      </c>
      <c r="E2818">
        <v>90735</v>
      </c>
      <c r="F2818">
        <v>98094.999999999985</v>
      </c>
      <c r="G2818">
        <v>105339.99999999999</v>
      </c>
      <c r="H2818">
        <v>112584.99999999999</v>
      </c>
      <c r="I2818">
        <v>119829.99999999999</v>
      </c>
    </row>
    <row r="2819" spans="1:11" x14ac:dyDescent="0.3">
      <c r="A2819" s="108" t="s">
        <v>696</v>
      </c>
      <c r="B2819">
        <v>81305</v>
      </c>
      <c r="C2819">
        <v>92920</v>
      </c>
      <c r="D2819">
        <v>104534.99999999999</v>
      </c>
      <c r="E2819">
        <v>116034.99999999999</v>
      </c>
      <c r="F2819">
        <v>125349.99999999999</v>
      </c>
      <c r="G2819">
        <v>134665</v>
      </c>
      <c r="H2819">
        <v>143980</v>
      </c>
      <c r="I2819">
        <v>153180</v>
      </c>
    </row>
    <row r="2820" spans="1:11" x14ac:dyDescent="0.3">
      <c r="A2820" s="108" t="s">
        <v>697</v>
      </c>
      <c r="B2820">
        <v>63594.999999999993</v>
      </c>
      <c r="C2820">
        <v>72680</v>
      </c>
      <c r="D2820">
        <v>81765</v>
      </c>
      <c r="E2820">
        <v>90735</v>
      </c>
      <c r="F2820">
        <v>98094.999999999985</v>
      </c>
      <c r="G2820">
        <v>105339.99999999999</v>
      </c>
      <c r="H2820">
        <v>112584.99999999999</v>
      </c>
      <c r="I2820">
        <v>119829.99999999999</v>
      </c>
    </row>
    <row r="2821" spans="1:11" x14ac:dyDescent="0.3">
      <c r="A2821" s="108" t="s">
        <v>698</v>
      </c>
      <c r="B2821">
        <v>64974.999999999993</v>
      </c>
      <c r="C2821">
        <v>74175</v>
      </c>
      <c r="D2821">
        <v>83490</v>
      </c>
      <c r="E2821">
        <v>92690</v>
      </c>
      <c r="F2821">
        <v>100164.99999999999</v>
      </c>
      <c r="G2821">
        <v>107524.99999999999</v>
      </c>
      <c r="H2821">
        <v>114999.99999999999</v>
      </c>
      <c r="I2821">
        <v>122359.99999999999</v>
      </c>
    </row>
    <row r="2822" spans="1:11" x14ac:dyDescent="0.3">
      <c r="A2822" s="108" t="s">
        <v>699</v>
      </c>
      <c r="B2822">
        <v>73025</v>
      </c>
      <c r="C2822">
        <v>83490</v>
      </c>
      <c r="D2822">
        <v>93955</v>
      </c>
      <c r="E2822">
        <v>104304.99999999999</v>
      </c>
      <c r="F2822">
        <v>112699.99999999999</v>
      </c>
      <c r="G2822">
        <v>121094.99999999999</v>
      </c>
      <c r="H2822">
        <v>129374.99999999999</v>
      </c>
      <c r="I2822">
        <v>137770</v>
      </c>
    </row>
    <row r="2823" spans="1:11" x14ac:dyDescent="0.3">
      <c r="A2823" s="108" t="s">
        <v>700</v>
      </c>
      <c r="B2823">
        <v>64284.999999999993</v>
      </c>
      <c r="C2823">
        <v>73485</v>
      </c>
      <c r="D2823">
        <v>82685</v>
      </c>
      <c r="E2823">
        <v>91770</v>
      </c>
      <c r="F2823">
        <v>99129.999999999985</v>
      </c>
      <c r="G2823">
        <v>106489.99999999999</v>
      </c>
      <c r="H2823">
        <v>113849.99999999999</v>
      </c>
      <c r="I2823">
        <v>121209.99999999999</v>
      </c>
    </row>
    <row r="2824" spans="1:11" x14ac:dyDescent="0.3">
      <c r="A2824" s="108" t="s">
        <v>701</v>
      </c>
      <c r="B2824">
        <v>63594.999999999993</v>
      </c>
      <c r="C2824">
        <v>72680</v>
      </c>
      <c r="D2824">
        <v>81765</v>
      </c>
      <c r="E2824">
        <v>90735</v>
      </c>
      <c r="F2824">
        <v>98094.999999999985</v>
      </c>
      <c r="G2824">
        <v>105339.99999999999</v>
      </c>
      <c r="H2824">
        <v>112584.99999999999</v>
      </c>
      <c r="I2824">
        <v>119829.99999999999</v>
      </c>
    </row>
    <row r="2825" spans="1:11" x14ac:dyDescent="0.3">
      <c r="A2825" s="108" t="s">
        <v>1123</v>
      </c>
      <c r="B2825">
        <v>47839.999999999993</v>
      </c>
      <c r="C2825">
        <v>54624.999999999993</v>
      </c>
      <c r="D2825">
        <v>61409.999999999993</v>
      </c>
      <c r="E2825">
        <v>68195</v>
      </c>
      <c r="F2825">
        <v>73715</v>
      </c>
      <c r="G2825">
        <v>79120</v>
      </c>
      <c r="H2825">
        <v>84640</v>
      </c>
      <c r="I2825">
        <v>90045</v>
      </c>
      <c r="K2825" s="106" t="s">
        <v>1864</v>
      </c>
    </row>
    <row r="2826" spans="1:11" x14ac:dyDescent="0.3">
      <c r="A2826" s="108" t="s">
        <v>1636</v>
      </c>
      <c r="B2826">
        <v>57959.999999999993</v>
      </c>
      <c r="C2826">
        <v>66240</v>
      </c>
      <c r="D2826">
        <v>74520</v>
      </c>
      <c r="E2826">
        <v>82800</v>
      </c>
      <c r="F2826">
        <v>89470</v>
      </c>
      <c r="G2826">
        <v>96139.999999999985</v>
      </c>
      <c r="H2826">
        <v>102694.99999999999</v>
      </c>
      <c r="I2826">
        <v>109364.99999999999</v>
      </c>
    </row>
    <row r="2827" spans="1:11" x14ac:dyDescent="0.3">
      <c r="A2827" s="108" t="s">
        <v>11</v>
      </c>
      <c r="B2827">
        <v>47839.999999999993</v>
      </c>
      <c r="C2827">
        <v>54624.999999999993</v>
      </c>
      <c r="D2827">
        <v>61409.999999999993</v>
      </c>
      <c r="E2827">
        <v>68195</v>
      </c>
      <c r="F2827">
        <v>73715</v>
      </c>
      <c r="G2827">
        <v>79120</v>
      </c>
      <c r="H2827">
        <v>84640</v>
      </c>
      <c r="I2827">
        <v>90045</v>
      </c>
    </row>
    <row r="2828" spans="1:11" x14ac:dyDescent="0.3">
      <c r="A2828" s="108" t="s">
        <v>1693</v>
      </c>
      <c r="B2828">
        <v>47839.999999999993</v>
      </c>
      <c r="C2828">
        <v>54624.999999999993</v>
      </c>
      <c r="D2828">
        <v>61409.999999999993</v>
      </c>
      <c r="E2828">
        <v>68195</v>
      </c>
      <c r="F2828">
        <v>73715</v>
      </c>
      <c r="G2828">
        <v>79120</v>
      </c>
      <c r="H2828">
        <v>84640</v>
      </c>
      <c r="I2828">
        <v>90045</v>
      </c>
    </row>
    <row r="2829" spans="1:11" x14ac:dyDescent="0.3">
      <c r="A2829" s="108" t="s">
        <v>1694</v>
      </c>
      <c r="B2829">
        <v>59684.999999999993</v>
      </c>
      <c r="C2829">
        <v>68195</v>
      </c>
      <c r="D2829">
        <v>76705</v>
      </c>
      <c r="E2829">
        <v>85215</v>
      </c>
      <c r="F2829">
        <v>92115</v>
      </c>
      <c r="G2829">
        <v>98899.999999999985</v>
      </c>
      <c r="H2829">
        <v>105684.99999999999</v>
      </c>
      <c r="I2829">
        <v>112584.99999999999</v>
      </c>
    </row>
    <row r="2830" spans="1:11" x14ac:dyDescent="0.3">
      <c r="A2830" s="108" t="s">
        <v>1695</v>
      </c>
      <c r="B2830">
        <v>52669.999999999993</v>
      </c>
      <c r="C2830">
        <v>60259.999999999993</v>
      </c>
      <c r="D2830">
        <v>67735</v>
      </c>
      <c r="E2830">
        <v>75210</v>
      </c>
      <c r="F2830">
        <v>81305</v>
      </c>
      <c r="G2830">
        <v>87285</v>
      </c>
      <c r="H2830">
        <v>93265</v>
      </c>
      <c r="I2830">
        <v>99359.999999999985</v>
      </c>
    </row>
    <row r="2831" spans="1:11" x14ac:dyDescent="0.3">
      <c r="A2831" s="108" t="s">
        <v>14</v>
      </c>
      <c r="B2831">
        <v>47839.999999999993</v>
      </c>
      <c r="C2831">
        <v>54624.999999999993</v>
      </c>
      <c r="D2831">
        <v>61409.999999999993</v>
      </c>
      <c r="E2831">
        <v>68195</v>
      </c>
      <c r="F2831">
        <v>73715</v>
      </c>
      <c r="G2831">
        <v>79120</v>
      </c>
      <c r="H2831">
        <v>84640</v>
      </c>
      <c r="I2831">
        <v>90045</v>
      </c>
    </row>
    <row r="2832" spans="1:11" x14ac:dyDescent="0.3">
      <c r="A2832" s="108" t="s">
        <v>20</v>
      </c>
      <c r="B2832">
        <v>53474.999999999993</v>
      </c>
      <c r="C2832">
        <v>61179.999999999993</v>
      </c>
      <c r="D2832">
        <v>68770</v>
      </c>
      <c r="E2832">
        <v>76360</v>
      </c>
      <c r="F2832">
        <v>82570</v>
      </c>
      <c r="G2832">
        <v>88665</v>
      </c>
      <c r="H2832">
        <v>94759.999999999985</v>
      </c>
      <c r="I2832">
        <v>100854.99999999999</v>
      </c>
    </row>
    <row r="2833" spans="1:9" x14ac:dyDescent="0.3">
      <c r="A2833" s="108" t="s">
        <v>1696</v>
      </c>
      <c r="B2833">
        <v>55314.999999999993</v>
      </c>
      <c r="C2833">
        <v>63249.999999999993</v>
      </c>
      <c r="D2833">
        <v>71185</v>
      </c>
      <c r="E2833">
        <v>79005</v>
      </c>
      <c r="F2833">
        <v>85330</v>
      </c>
      <c r="G2833">
        <v>91655</v>
      </c>
      <c r="H2833">
        <v>97979.999999999985</v>
      </c>
      <c r="I2833">
        <v>104304.99999999999</v>
      </c>
    </row>
    <row r="2834" spans="1:9" x14ac:dyDescent="0.3">
      <c r="A2834" s="108" t="s">
        <v>30</v>
      </c>
      <c r="B2834">
        <v>47839.999999999993</v>
      </c>
      <c r="C2834">
        <v>54624.999999999993</v>
      </c>
      <c r="D2834">
        <v>61409.999999999993</v>
      </c>
      <c r="E2834">
        <v>68195</v>
      </c>
      <c r="F2834">
        <v>73715</v>
      </c>
      <c r="G2834">
        <v>79120</v>
      </c>
      <c r="H2834">
        <v>84640</v>
      </c>
      <c r="I2834">
        <v>90045</v>
      </c>
    </row>
    <row r="2835" spans="1:9" x14ac:dyDescent="0.3">
      <c r="A2835" s="108" t="s">
        <v>1178</v>
      </c>
      <c r="B2835">
        <v>50254.999999999993</v>
      </c>
      <c r="C2835">
        <v>57499.999999999993</v>
      </c>
      <c r="D2835">
        <v>64629.999999999993</v>
      </c>
      <c r="E2835">
        <v>71760</v>
      </c>
      <c r="F2835">
        <v>77510</v>
      </c>
      <c r="G2835">
        <v>83260</v>
      </c>
      <c r="H2835">
        <v>89010</v>
      </c>
      <c r="I2835">
        <v>94759.999999999985</v>
      </c>
    </row>
    <row r="2836" spans="1:9" x14ac:dyDescent="0.3">
      <c r="A2836" s="108" t="s">
        <v>118</v>
      </c>
      <c r="B2836">
        <v>50944.999999999993</v>
      </c>
      <c r="C2836">
        <v>58189.999999999993</v>
      </c>
      <c r="D2836">
        <v>65434.999999999993</v>
      </c>
      <c r="E2836">
        <v>72680</v>
      </c>
      <c r="F2836">
        <v>78545</v>
      </c>
      <c r="G2836">
        <v>84410</v>
      </c>
      <c r="H2836">
        <v>90160</v>
      </c>
      <c r="I2836">
        <v>96024.999999999985</v>
      </c>
    </row>
    <row r="2837" spans="1:9" x14ac:dyDescent="0.3">
      <c r="A2837" s="108" t="s">
        <v>1697</v>
      </c>
      <c r="B2837">
        <v>47839.999999999993</v>
      </c>
      <c r="C2837">
        <v>54624.999999999993</v>
      </c>
      <c r="D2837">
        <v>61409.999999999993</v>
      </c>
      <c r="E2837">
        <v>68195</v>
      </c>
      <c r="F2837">
        <v>73715</v>
      </c>
      <c r="G2837">
        <v>79120</v>
      </c>
      <c r="H2837">
        <v>84640</v>
      </c>
      <c r="I2837">
        <v>90045</v>
      </c>
    </row>
    <row r="2838" spans="1:9" x14ac:dyDescent="0.3">
      <c r="A2838" s="108" t="s">
        <v>1698</v>
      </c>
      <c r="B2838">
        <v>73255</v>
      </c>
      <c r="C2838">
        <v>83720</v>
      </c>
      <c r="D2838">
        <v>94185</v>
      </c>
      <c r="E2838">
        <v>104649.99999999999</v>
      </c>
      <c r="F2838">
        <v>113044.99999999999</v>
      </c>
      <c r="G2838">
        <v>121439.99999999999</v>
      </c>
      <c r="H2838">
        <v>129834.99999999999</v>
      </c>
      <c r="I2838">
        <v>138230</v>
      </c>
    </row>
    <row r="2839" spans="1:9" x14ac:dyDescent="0.3">
      <c r="A2839" s="108" t="s">
        <v>37</v>
      </c>
      <c r="B2839">
        <v>59684.999999999993</v>
      </c>
      <c r="C2839">
        <v>68195</v>
      </c>
      <c r="D2839">
        <v>76705</v>
      </c>
      <c r="E2839">
        <v>85215</v>
      </c>
      <c r="F2839">
        <v>92115</v>
      </c>
      <c r="G2839">
        <v>98899.999999999985</v>
      </c>
      <c r="H2839">
        <v>105684.99999999999</v>
      </c>
      <c r="I2839">
        <v>112584.99999999999</v>
      </c>
    </row>
    <row r="2840" spans="1:9" x14ac:dyDescent="0.3">
      <c r="A2840" s="108" t="s">
        <v>1699</v>
      </c>
      <c r="B2840">
        <v>48069.999999999993</v>
      </c>
      <c r="C2840">
        <v>54969.999999999993</v>
      </c>
      <c r="D2840">
        <v>61869.999999999993</v>
      </c>
      <c r="E2840">
        <v>68655</v>
      </c>
      <c r="F2840">
        <v>74175</v>
      </c>
      <c r="G2840">
        <v>79695</v>
      </c>
      <c r="H2840">
        <v>85215</v>
      </c>
      <c r="I2840">
        <v>90735</v>
      </c>
    </row>
    <row r="2841" spans="1:9" x14ac:dyDescent="0.3">
      <c r="A2841" s="108" t="s">
        <v>119</v>
      </c>
      <c r="B2841">
        <v>63594.999999999993</v>
      </c>
      <c r="C2841">
        <v>72680</v>
      </c>
      <c r="D2841">
        <v>81765</v>
      </c>
      <c r="E2841">
        <v>90735</v>
      </c>
      <c r="F2841">
        <v>98094.999999999985</v>
      </c>
      <c r="G2841">
        <v>105339.99999999999</v>
      </c>
      <c r="H2841">
        <v>112584.99999999999</v>
      </c>
      <c r="I2841">
        <v>119829.99999999999</v>
      </c>
    </row>
    <row r="2842" spans="1:9" x14ac:dyDescent="0.3">
      <c r="A2842" s="108" t="s">
        <v>42</v>
      </c>
      <c r="B2842">
        <v>55544.999999999993</v>
      </c>
      <c r="C2842">
        <v>63479.999999999993</v>
      </c>
      <c r="D2842">
        <v>71415</v>
      </c>
      <c r="E2842">
        <v>79350</v>
      </c>
      <c r="F2842">
        <v>85790</v>
      </c>
      <c r="G2842">
        <v>92115</v>
      </c>
      <c r="H2842">
        <v>98439.999999999985</v>
      </c>
      <c r="I2842">
        <v>104764.99999999999</v>
      </c>
    </row>
    <row r="2843" spans="1:9" x14ac:dyDescent="0.3">
      <c r="A2843" s="108" t="s">
        <v>44</v>
      </c>
      <c r="B2843">
        <v>87630</v>
      </c>
      <c r="C2843">
        <v>100164.99999999999</v>
      </c>
      <c r="D2843">
        <v>112699.99999999999</v>
      </c>
      <c r="E2843">
        <v>125119.99999999999</v>
      </c>
      <c r="F2843">
        <v>135240</v>
      </c>
      <c r="G2843">
        <v>145245</v>
      </c>
      <c r="H2843">
        <v>155250</v>
      </c>
      <c r="I2843">
        <v>165255</v>
      </c>
    </row>
    <row r="2844" spans="1:9" x14ac:dyDescent="0.3">
      <c r="A2844" s="108" t="s">
        <v>1700</v>
      </c>
      <c r="B2844">
        <v>53474.999999999993</v>
      </c>
      <c r="C2844">
        <v>61179.999999999993</v>
      </c>
      <c r="D2844">
        <v>68770</v>
      </c>
      <c r="E2844">
        <v>76360</v>
      </c>
      <c r="F2844">
        <v>82570</v>
      </c>
      <c r="G2844">
        <v>88665</v>
      </c>
      <c r="H2844">
        <v>94759.999999999985</v>
      </c>
      <c r="I2844">
        <v>100854.99999999999</v>
      </c>
    </row>
    <row r="2845" spans="1:9" x14ac:dyDescent="0.3">
      <c r="A2845" s="108" t="s">
        <v>302</v>
      </c>
      <c r="B2845">
        <v>47839.999999999993</v>
      </c>
      <c r="C2845">
        <v>54624.999999999993</v>
      </c>
      <c r="D2845">
        <v>61409.999999999993</v>
      </c>
      <c r="E2845">
        <v>68195</v>
      </c>
      <c r="F2845">
        <v>73715</v>
      </c>
      <c r="G2845">
        <v>79120</v>
      </c>
      <c r="H2845">
        <v>84640</v>
      </c>
      <c r="I2845">
        <v>90045</v>
      </c>
    </row>
    <row r="2846" spans="1:9" x14ac:dyDescent="0.3">
      <c r="A2846" s="108" t="s">
        <v>303</v>
      </c>
      <c r="B2846">
        <v>47839.999999999993</v>
      </c>
      <c r="C2846">
        <v>54624.999999999993</v>
      </c>
      <c r="D2846">
        <v>61409.999999999993</v>
      </c>
      <c r="E2846">
        <v>68195</v>
      </c>
      <c r="F2846">
        <v>73715</v>
      </c>
      <c r="G2846">
        <v>79120</v>
      </c>
      <c r="H2846">
        <v>84640</v>
      </c>
      <c r="I2846">
        <v>90045</v>
      </c>
    </row>
    <row r="2847" spans="1:9" x14ac:dyDescent="0.3">
      <c r="A2847" s="108" t="s">
        <v>57</v>
      </c>
      <c r="B2847">
        <v>47839.999999999993</v>
      </c>
      <c r="C2847">
        <v>54624.999999999993</v>
      </c>
      <c r="D2847">
        <v>61409.999999999993</v>
      </c>
      <c r="E2847">
        <v>68195</v>
      </c>
      <c r="F2847">
        <v>73715</v>
      </c>
      <c r="G2847">
        <v>79120</v>
      </c>
      <c r="H2847">
        <v>84640</v>
      </c>
      <c r="I2847">
        <v>90045</v>
      </c>
    </row>
    <row r="2848" spans="1:9" x14ac:dyDescent="0.3">
      <c r="A2848" s="108" t="s">
        <v>911</v>
      </c>
      <c r="B2848">
        <v>47839.999999999993</v>
      </c>
      <c r="C2848">
        <v>54624.999999999993</v>
      </c>
      <c r="D2848">
        <v>61409.999999999993</v>
      </c>
      <c r="E2848">
        <v>68195</v>
      </c>
      <c r="F2848">
        <v>73715</v>
      </c>
      <c r="G2848">
        <v>79120</v>
      </c>
      <c r="H2848">
        <v>84640</v>
      </c>
      <c r="I2848">
        <v>90045</v>
      </c>
    </row>
    <row r="2849" spans="1:9" x14ac:dyDescent="0.3">
      <c r="A2849" s="108" t="s">
        <v>61</v>
      </c>
      <c r="B2849">
        <v>56464.999999999993</v>
      </c>
      <c r="C2849">
        <v>64514.999999999993</v>
      </c>
      <c r="D2849">
        <v>72565</v>
      </c>
      <c r="E2849">
        <v>80615</v>
      </c>
      <c r="F2849">
        <v>87170</v>
      </c>
      <c r="G2849">
        <v>93610</v>
      </c>
      <c r="H2849">
        <v>100049.99999999999</v>
      </c>
      <c r="I2849">
        <v>106489.99999999999</v>
      </c>
    </row>
    <row r="2850" spans="1:9" x14ac:dyDescent="0.3">
      <c r="A2850" s="108" t="s">
        <v>62</v>
      </c>
      <c r="B2850">
        <v>58994.999999999993</v>
      </c>
      <c r="C2850">
        <v>67390</v>
      </c>
      <c r="D2850">
        <v>75785</v>
      </c>
      <c r="E2850">
        <v>84180</v>
      </c>
      <c r="F2850">
        <v>90965</v>
      </c>
      <c r="G2850">
        <v>97749.999999999985</v>
      </c>
      <c r="H2850">
        <v>104419.99999999999</v>
      </c>
      <c r="I2850">
        <v>111204.99999999999</v>
      </c>
    </row>
    <row r="2851" spans="1:9" x14ac:dyDescent="0.3">
      <c r="A2851" s="108" t="s">
        <v>63</v>
      </c>
      <c r="B2851">
        <v>49564.999999999993</v>
      </c>
      <c r="C2851">
        <v>56579.999999999993</v>
      </c>
      <c r="D2851">
        <v>63709.999999999993</v>
      </c>
      <c r="E2851">
        <v>70725</v>
      </c>
      <c r="F2851">
        <v>76475</v>
      </c>
      <c r="G2851">
        <v>82110</v>
      </c>
      <c r="H2851">
        <v>87745</v>
      </c>
      <c r="I2851">
        <v>93380</v>
      </c>
    </row>
    <row r="2852" spans="1:9" x14ac:dyDescent="0.3">
      <c r="A2852" s="108" t="s">
        <v>69</v>
      </c>
      <c r="B2852">
        <v>47839.999999999993</v>
      </c>
      <c r="C2852">
        <v>54624.999999999993</v>
      </c>
      <c r="D2852">
        <v>61409.999999999993</v>
      </c>
      <c r="E2852">
        <v>68195</v>
      </c>
      <c r="F2852">
        <v>73715</v>
      </c>
      <c r="G2852">
        <v>79120</v>
      </c>
      <c r="H2852">
        <v>84640</v>
      </c>
      <c r="I2852">
        <v>90045</v>
      </c>
    </row>
    <row r="2853" spans="1:9" x14ac:dyDescent="0.3">
      <c r="A2853" s="108" t="s">
        <v>1101</v>
      </c>
      <c r="B2853">
        <v>64859.999999999993</v>
      </c>
      <c r="C2853">
        <v>74060</v>
      </c>
      <c r="D2853">
        <v>83375</v>
      </c>
      <c r="E2853">
        <v>92575</v>
      </c>
      <c r="F2853">
        <v>100049.99999999999</v>
      </c>
      <c r="G2853">
        <v>107409.99999999999</v>
      </c>
      <c r="H2853">
        <v>114884.99999999999</v>
      </c>
      <c r="I2853">
        <v>122244.99999999999</v>
      </c>
    </row>
    <row r="2854" spans="1:9" x14ac:dyDescent="0.3">
      <c r="A2854" s="108" t="s">
        <v>1701</v>
      </c>
      <c r="B2854">
        <v>47839.999999999993</v>
      </c>
      <c r="C2854">
        <v>54624.999999999993</v>
      </c>
      <c r="D2854">
        <v>61409.999999999993</v>
      </c>
      <c r="E2854">
        <v>68195</v>
      </c>
      <c r="F2854">
        <v>73715</v>
      </c>
      <c r="G2854">
        <v>79120</v>
      </c>
      <c r="H2854">
        <v>84640</v>
      </c>
      <c r="I2854">
        <v>90045</v>
      </c>
    </row>
    <row r="2855" spans="1:9" x14ac:dyDescent="0.3">
      <c r="A2855" s="108" t="s">
        <v>1702</v>
      </c>
      <c r="B2855">
        <v>68655</v>
      </c>
      <c r="C2855">
        <v>78430</v>
      </c>
      <c r="D2855">
        <v>88205</v>
      </c>
      <c r="E2855">
        <v>97979.999999999985</v>
      </c>
      <c r="F2855">
        <v>105914.99999999999</v>
      </c>
      <c r="G2855">
        <v>113734.99999999999</v>
      </c>
      <c r="H2855">
        <v>121554.99999999999</v>
      </c>
      <c r="I2855">
        <v>129374.99999999999</v>
      </c>
    </row>
    <row r="2856" spans="1:9" x14ac:dyDescent="0.3">
      <c r="A2856" s="108" t="s">
        <v>70</v>
      </c>
      <c r="B2856">
        <v>47839.999999999993</v>
      </c>
      <c r="C2856">
        <v>54624.999999999993</v>
      </c>
      <c r="D2856">
        <v>61409.999999999993</v>
      </c>
      <c r="E2856">
        <v>68195</v>
      </c>
      <c r="F2856">
        <v>73715</v>
      </c>
      <c r="G2856">
        <v>79120</v>
      </c>
      <c r="H2856">
        <v>84640</v>
      </c>
      <c r="I2856">
        <v>90045</v>
      </c>
    </row>
    <row r="2857" spans="1:9" x14ac:dyDescent="0.3">
      <c r="A2857" s="108" t="s">
        <v>72</v>
      </c>
      <c r="B2857">
        <v>57269.999999999993</v>
      </c>
      <c r="C2857">
        <v>65434.999999999993</v>
      </c>
      <c r="D2857">
        <v>73600</v>
      </c>
      <c r="E2857">
        <v>81765</v>
      </c>
      <c r="F2857">
        <v>88320</v>
      </c>
      <c r="G2857">
        <v>94874.999999999985</v>
      </c>
      <c r="H2857">
        <v>101429.99999999999</v>
      </c>
      <c r="I2857">
        <v>107984.99999999999</v>
      </c>
    </row>
    <row r="2858" spans="1:9" x14ac:dyDescent="0.3">
      <c r="A2858" s="108" t="s">
        <v>313</v>
      </c>
      <c r="B2858">
        <v>47839.999999999993</v>
      </c>
      <c r="C2858">
        <v>54624.999999999993</v>
      </c>
      <c r="D2858">
        <v>61409.999999999993</v>
      </c>
      <c r="E2858">
        <v>68195</v>
      </c>
      <c r="F2858">
        <v>73715</v>
      </c>
      <c r="G2858">
        <v>79120</v>
      </c>
      <c r="H2858">
        <v>84640</v>
      </c>
      <c r="I2858">
        <v>90045</v>
      </c>
    </row>
    <row r="2859" spans="1:9" x14ac:dyDescent="0.3">
      <c r="A2859" s="108" t="s">
        <v>130</v>
      </c>
      <c r="B2859">
        <v>58994.999999999993</v>
      </c>
      <c r="C2859">
        <v>67390</v>
      </c>
      <c r="D2859">
        <v>75785</v>
      </c>
      <c r="E2859">
        <v>84180</v>
      </c>
      <c r="F2859">
        <v>90965</v>
      </c>
      <c r="G2859">
        <v>97749.999999999985</v>
      </c>
      <c r="H2859">
        <v>104419.99999999999</v>
      </c>
      <c r="I2859">
        <v>111204.99999999999</v>
      </c>
    </row>
    <row r="2860" spans="1:9" x14ac:dyDescent="0.3">
      <c r="A2860" s="108" t="s">
        <v>316</v>
      </c>
      <c r="B2860">
        <v>47839.999999999993</v>
      </c>
      <c r="C2860">
        <v>54624.999999999993</v>
      </c>
      <c r="D2860">
        <v>61409.999999999993</v>
      </c>
      <c r="E2860">
        <v>68195</v>
      </c>
      <c r="F2860">
        <v>73715</v>
      </c>
      <c r="G2860">
        <v>79120</v>
      </c>
      <c r="H2860">
        <v>84640</v>
      </c>
      <c r="I2860">
        <v>90045</v>
      </c>
    </row>
    <row r="2861" spans="1:9" x14ac:dyDescent="0.3">
      <c r="A2861" s="108" t="s">
        <v>1703</v>
      </c>
      <c r="B2861">
        <v>56349.999999999993</v>
      </c>
      <c r="C2861">
        <v>64399.999999999993</v>
      </c>
      <c r="D2861">
        <v>72450</v>
      </c>
      <c r="E2861">
        <v>80385</v>
      </c>
      <c r="F2861">
        <v>86825</v>
      </c>
      <c r="G2861">
        <v>93265</v>
      </c>
      <c r="H2861">
        <v>99704.999999999985</v>
      </c>
      <c r="I2861">
        <v>106144.99999999999</v>
      </c>
    </row>
    <row r="2862" spans="1:9" x14ac:dyDescent="0.3">
      <c r="A2862" s="108" t="s">
        <v>1324</v>
      </c>
      <c r="B2862">
        <v>49679.999999999993</v>
      </c>
      <c r="C2862">
        <v>56809.999999999993</v>
      </c>
      <c r="D2862">
        <v>63939.999999999993</v>
      </c>
      <c r="E2862">
        <v>70955</v>
      </c>
      <c r="F2862">
        <v>76705</v>
      </c>
      <c r="G2862">
        <v>82340</v>
      </c>
      <c r="H2862">
        <v>88090</v>
      </c>
      <c r="I2862">
        <v>93725</v>
      </c>
    </row>
    <row r="2863" spans="1:9" x14ac:dyDescent="0.3">
      <c r="A2863" s="108" t="s">
        <v>1704</v>
      </c>
      <c r="B2863">
        <v>68655</v>
      </c>
      <c r="C2863">
        <v>78430</v>
      </c>
      <c r="D2863">
        <v>88205</v>
      </c>
      <c r="E2863">
        <v>97979.999999999985</v>
      </c>
      <c r="F2863">
        <v>105914.99999999999</v>
      </c>
      <c r="G2863">
        <v>113734.99999999999</v>
      </c>
      <c r="H2863">
        <v>121554.99999999999</v>
      </c>
      <c r="I2863">
        <v>129374.99999999999</v>
      </c>
    </row>
    <row r="2864" spans="1:9" x14ac:dyDescent="0.3">
      <c r="A2864" s="108" t="s">
        <v>81</v>
      </c>
      <c r="B2864">
        <v>66125</v>
      </c>
      <c r="C2864">
        <v>75555</v>
      </c>
      <c r="D2864">
        <v>84985</v>
      </c>
      <c r="E2864">
        <v>94414.999999999985</v>
      </c>
      <c r="F2864">
        <v>102004.99999999999</v>
      </c>
      <c r="G2864">
        <v>109594.99999999999</v>
      </c>
      <c r="H2864">
        <v>117184.99999999999</v>
      </c>
      <c r="I2864">
        <v>124659.99999999999</v>
      </c>
    </row>
    <row r="2865" spans="1:11" x14ac:dyDescent="0.3">
      <c r="A2865" s="108" t="s">
        <v>1705</v>
      </c>
      <c r="B2865">
        <v>51864.999999999993</v>
      </c>
      <c r="C2865">
        <v>59224.999999999993</v>
      </c>
      <c r="D2865">
        <v>66585</v>
      </c>
      <c r="E2865">
        <v>73945</v>
      </c>
      <c r="F2865">
        <v>79925</v>
      </c>
      <c r="G2865">
        <v>85790</v>
      </c>
      <c r="H2865">
        <v>91770</v>
      </c>
      <c r="I2865">
        <v>97634.999999999985</v>
      </c>
    </row>
    <row r="2866" spans="1:11" x14ac:dyDescent="0.3">
      <c r="A2866" s="108" t="s">
        <v>82</v>
      </c>
      <c r="B2866">
        <v>50714.999999999993</v>
      </c>
      <c r="C2866">
        <v>57959.999999999993</v>
      </c>
      <c r="D2866">
        <v>65204.999999999993</v>
      </c>
      <c r="E2866">
        <v>72335</v>
      </c>
      <c r="F2866">
        <v>78200</v>
      </c>
      <c r="G2866">
        <v>83950</v>
      </c>
      <c r="H2866">
        <v>89700</v>
      </c>
      <c r="I2866">
        <v>95564.999999999985</v>
      </c>
    </row>
    <row r="2867" spans="1:11" x14ac:dyDescent="0.3">
      <c r="A2867" s="108" t="s">
        <v>1706</v>
      </c>
      <c r="B2867">
        <v>47839.999999999993</v>
      </c>
      <c r="C2867">
        <v>54624.999999999993</v>
      </c>
      <c r="D2867">
        <v>61409.999999999993</v>
      </c>
      <c r="E2867">
        <v>68195</v>
      </c>
      <c r="F2867">
        <v>73715</v>
      </c>
      <c r="G2867">
        <v>79120</v>
      </c>
      <c r="H2867">
        <v>84640</v>
      </c>
      <c r="I2867">
        <v>90045</v>
      </c>
    </row>
    <row r="2868" spans="1:11" x14ac:dyDescent="0.3">
      <c r="A2868" s="108" t="s">
        <v>1025</v>
      </c>
      <c r="B2868">
        <v>47839.999999999993</v>
      </c>
      <c r="C2868">
        <v>54624.999999999993</v>
      </c>
      <c r="D2868">
        <v>61409.999999999993</v>
      </c>
      <c r="E2868">
        <v>68195</v>
      </c>
      <c r="F2868">
        <v>73715</v>
      </c>
      <c r="G2868">
        <v>79120</v>
      </c>
      <c r="H2868">
        <v>84640</v>
      </c>
      <c r="I2868">
        <v>90045</v>
      </c>
    </row>
    <row r="2869" spans="1:11" x14ac:dyDescent="0.3">
      <c r="A2869" s="108" t="s">
        <v>1707</v>
      </c>
      <c r="B2869">
        <v>47839.999999999993</v>
      </c>
      <c r="C2869">
        <v>54624.999999999993</v>
      </c>
      <c r="D2869">
        <v>61409.999999999993</v>
      </c>
      <c r="E2869">
        <v>68195</v>
      </c>
      <c r="F2869">
        <v>73715</v>
      </c>
      <c r="G2869">
        <v>79120</v>
      </c>
      <c r="H2869">
        <v>84640</v>
      </c>
      <c r="I2869">
        <v>90045</v>
      </c>
    </row>
    <row r="2870" spans="1:11" x14ac:dyDescent="0.3">
      <c r="A2870" s="108" t="s">
        <v>323</v>
      </c>
      <c r="B2870">
        <v>55314.999999999993</v>
      </c>
      <c r="C2870">
        <v>63134.999999999993</v>
      </c>
      <c r="D2870">
        <v>71070</v>
      </c>
      <c r="E2870">
        <v>78890</v>
      </c>
      <c r="F2870">
        <v>85215</v>
      </c>
      <c r="G2870">
        <v>91540</v>
      </c>
      <c r="H2870">
        <v>97864.999999999985</v>
      </c>
      <c r="I2870">
        <v>104189.99999999999</v>
      </c>
    </row>
    <row r="2871" spans="1:11" x14ac:dyDescent="0.3">
      <c r="A2871" s="108" t="s">
        <v>1708</v>
      </c>
      <c r="B2871">
        <v>51749.999999999993</v>
      </c>
      <c r="C2871">
        <v>59109.999999999993</v>
      </c>
      <c r="D2871">
        <v>66470</v>
      </c>
      <c r="E2871">
        <v>73830</v>
      </c>
      <c r="F2871">
        <v>79810</v>
      </c>
      <c r="G2871">
        <v>85675</v>
      </c>
      <c r="H2871">
        <v>91655</v>
      </c>
      <c r="I2871">
        <v>97519.999999999985</v>
      </c>
    </row>
    <row r="2872" spans="1:11" x14ac:dyDescent="0.3">
      <c r="A2872" s="108" t="s">
        <v>652</v>
      </c>
      <c r="B2872">
        <v>51059.999999999993</v>
      </c>
      <c r="C2872">
        <v>58419.999999999993</v>
      </c>
      <c r="D2872">
        <v>65665</v>
      </c>
      <c r="E2872">
        <v>72910</v>
      </c>
      <c r="F2872">
        <v>78775</v>
      </c>
      <c r="G2872">
        <v>84640</v>
      </c>
      <c r="H2872">
        <v>90505</v>
      </c>
      <c r="I2872">
        <v>96254.999999999985</v>
      </c>
    </row>
    <row r="2873" spans="1:11" x14ac:dyDescent="0.3">
      <c r="A2873" s="108" t="s">
        <v>653</v>
      </c>
      <c r="B2873">
        <v>49449.999999999993</v>
      </c>
      <c r="C2873">
        <v>56579.999999999993</v>
      </c>
      <c r="D2873">
        <v>63594.999999999993</v>
      </c>
      <c r="E2873">
        <v>70610</v>
      </c>
      <c r="F2873">
        <v>76360</v>
      </c>
      <c r="G2873">
        <v>81995</v>
      </c>
      <c r="H2873">
        <v>87630</v>
      </c>
      <c r="I2873">
        <v>93265</v>
      </c>
    </row>
    <row r="2874" spans="1:11" x14ac:dyDescent="0.3">
      <c r="A2874" s="108" t="s">
        <v>99</v>
      </c>
      <c r="B2874">
        <v>52669.999999999993</v>
      </c>
      <c r="C2874">
        <v>60259.999999999993</v>
      </c>
      <c r="D2874">
        <v>67735</v>
      </c>
      <c r="E2874">
        <v>75210</v>
      </c>
      <c r="F2874">
        <v>81305</v>
      </c>
      <c r="G2874">
        <v>87285</v>
      </c>
      <c r="H2874">
        <v>93265</v>
      </c>
      <c r="I2874">
        <v>99359.999999999985</v>
      </c>
    </row>
    <row r="2875" spans="1:11" x14ac:dyDescent="0.3">
      <c r="A2875" s="108" t="s">
        <v>327</v>
      </c>
      <c r="B2875">
        <v>47839.999999999993</v>
      </c>
      <c r="C2875">
        <v>54624.999999999993</v>
      </c>
      <c r="D2875">
        <v>61409.999999999993</v>
      </c>
      <c r="E2875">
        <v>68195</v>
      </c>
      <c r="F2875">
        <v>73715</v>
      </c>
      <c r="G2875">
        <v>79120</v>
      </c>
      <c r="H2875">
        <v>84640</v>
      </c>
      <c r="I2875">
        <v>90045</v>
      </c>
    </row>
    <row r="2876" spans="1:11" x14ac:dyDescent="0.3">
      <c r="A2876" s="108" t="s">
        <v>1709</v>
      </c>
      <c r="B2876">
        <v>47839.999999999993</v>
      </c>
      <c r="C2876">
        <v>54624.999999999993</v>
      </c>
      <c r="D2876">
        <v>61409.999999999993</v>
      </c>
      <c r="E2876">
        <v>68195</v>
      </c>
      <c r="F2876">
        <v>73715</v>
      </c>
      <c r="G2876">
        <v>79120</v>
      </c>
      <c r="H2876">
        <v>84640</v>
      </c>
      <c r="I2876">
        <v>90045</v>
      </c>
    </row>
    <row r="2877" spans="1:11" x14ac:dyDescent="0.3">
      <c r="A2877" s="108" t="s">
        <v>1710</v>
      </c>
      <c r="B2877">
        <v>54509.999999999993</v>
      </c>
      <c r="C2877">
        <v>62214.999999999993</v>
      </c>
      <c r="D2877">
        <v>70035</v>
      </c>
      <c r="E2877">
        <v>77740</v>
      </c>
      <c r="F2877">
        <v>84065</v>
      </c>
      <c r="G2877">
        <v>90275</v>
      </c>
      <c r="H2877">
        <v>96484.999999999985</v>
      </c>
      <c r="I2877">
        <v>102694.99999999999</v>
      </c>
    </row>
    <row r="2878" spans="1:11" x14ac:dyDescent="0.3">
      <c r="A2878" s="108" t="s">
        <v>389</v>
      </c>
      <c r="B2878">
        <v>54509.999999999993</v>
      </c>
      <c r="C2878">
        <v>62214.999999999993</v>
      </c>
      <c r="D2878">
        <v>70035</v>
      </c>
      <c r="E2878">
        <v>77740</v>
      </c>
      <c r="F2878">
        <v>84065</v>
      </c>
      <c r="G2878">
        <v>90275</v>
      </c>
      <c r="H2878">
        <v>96484.999999999985</v>
      </c>
      <c r="I2878">
        <v>102694.99999999999</v>
      </c>
    </row>
    <row r="2879" spans="1:11" x14ac:dyDescent="0.3">
      <c r="A2879" s="108" t="s">
        <v>1241</v>
      </c>
      <c r="B2879">
        <v>47839.999999999993</v>
      </c>
      <c r="C2879">
        <v>54624.999999999993</v>
      </c>
      <c r="D2879">
        <v>61409.999999999993</v>
      </c>
      <c r="E2879">
        <v>68195</v>
      </c>
      <c r="F2879">
        <v>73715</v>
      </c>
      <c r="G2879">
        <v>79120</v>
      </c>
      <c r="H2879">
        <v>84640</v>
      </c>
      <c r="I2879">
        <v>90045</v>
      </c>
    </row>
    <row r="2880" spans="1:11" x14ac:dyDescent="0.3">
      <c r="A2880" s="108" t="s">
        <v>8</v>
      </c>
      <c r="B2880">
        <v>64744.999999999993</v>
      </c>
      <c r="C2880">
        <v>73945</v>
      </c>
      <c r="D2880">
        <v>83145</v>
      </c>
      <c r="E2880">
        <v>92345</v>
      </c>
      <c r="F2880">
        <v>99819.999999999985</v>
      </c>
      <c r="G2880">
        <v>107179.99999999999</v>
      </c>
      <c r="H2880">
        <v>114539.99999999999</v>
      </c>
      <c r="I2880">
        <v>121899.99999999999</v>
      </c>
      <c r="K2880" s="106" t="s">
        <v>1865</v>
      </c>
    </row>
    <row r="2881" spans="1:9" x14ac:dyDescent="0.3">
      <c r="A2881" s="108" t="s">
        <v>337</v>
      </c>
      <c r="B2881">
        <v>64744.999999999993</v>
      </c>
      <c r="C2881">
        <v>73945</v>
      </c>
      <c r="D2881">
        <v>83145</v>
      </c>
      <c r="E2881">
        <v>92345</v>
      </c>
      <c r="F2881">
        <v>99819.999999999985</v>
      </c>
      <c r="G2881">
        <v>107179.99999999999</v>
      </c>
      <c r="H2881">
        <v>114539.99999999999</v>
      </c>
      <c r="I2881">
        <v>121899.99999999999</v>
      </c>
    </row>
    <row r="2882" spans="1:9" x14ac:dyDescent="0.3">
      <c r="A2882" s="108" t="s">
        <v>338</v>
      </c>
      <c r="B2882">
        <v>64744.999999999993</v>
      </c>
      <c r="C2882">
        <v>73945</v>
      </c>
      <c r="D2882">
        <v>83145</v>
      </c>
      <c r="E2882">
        <v>92345</v>
      </c>
      <c r="F2882">
        <v>99819.999999999985</v>
      </c>
      <c r="G2882">
        <v>107179.99999999999</v>
      </c>
      <c r="H2882">
        <v>114539.99999999999</v>
      </c>
      <c r="I2882">
        <v>121899.99999999999</v>
      </c>
    </row>
    <row r="2883" spans="1:9" x14ac:dyDescent="0.3">
      <c r="A2883" s="108" t="s">
        <v>339</v>
      </c>
      <c r="B2883">
        <v>64744.999999999993</v>
      </c>
      <c r="C2883">
        <v>73945</v>
      </c>
      <c r="D2883">
        <v>83145</v>
      </c>
      <c r="E2883">
        <v>92345</v>
      </c>
      <c r="F2883">
        <v>99819.999999999985</v>
      </c>
      <c r="G2883">
        <v>107179.99999999999</v>
      </c>
      <c r="H2883">
        <v>114539.99999999999</v>
      </c>
      <c r="I2883">
        <v>121899.99999999999</v>
      </c>
    </row>
    <row r="2884" spans="1:9" x14ac:dyDescent="0.3">
      <c r="A2884" s="108" t="s">
        <v>12</v>
      </c>
      <c r="B2884">
        <v>72680</v>
      </c>
      <c r="C2884">
        <v>83030</v>
      </c>
      <c r="D2884">
        <v>93380</v>
      </c>
      <c r="E2884">
        <v>103729.99999999999</v>
      </c>
      <c r="F2884">
        <v>112124.99999999999</v>
      </c>
      <c r="G2884">
        <v>120404.99999999999</v>
      </c>
      <c r="H2884">
        <v>128684.99999999999</v>
      </c>
      <c r="I2884">
        <v>136965</v>
      </c>
    </row>
    <row r="2885" spans="1:9" x14ac:dyDescent="0.3">
      <c r="A2885" s="108" t="s">
        <v>340</v>
      </c>
      <c r="B2885">
        <v>64744.999999999993</v>
      </c>
      <c r="C2885">
        <v>73945</v>
      </c>
      <c r="D2885">
        <v>83145</v>
      </c>
      <c r="E2885">
        <v>92345</v>
      </c>
      <c r="F2885">
        <v>99819.999999999985</v>
      </c>
      <c r="G2885">
        <v>107179.99999999999</v>
      </c>
      <c r="H2885">
        <v>114539.99999999999</v>
      </c>
      <c r="I2885">
        <v>121899.99999999999</v>
      </c>
    </row>
    <row r="2886" spans="1:9" x14ac:dyDescent="0.3">
      <c r="A2886" s="108" t="s">
        <v>341</v>
      </c>
      <c r="B2886">
        <v>64744.999999999993</v>
      </c>
      <c r="C2886">
        <v>73945</v>
      </c>
      <c r="D2886">
        <v>83145</v>
      </c>
      <c r="E2886">
        <v>92345</v>
      </c>
      <c r="F2886">
        <v>99819.999999999985</v>
      </c>
      <c r="G2886">
        <v>107179.99999999999</v>
      </c>
      <c r="H2886">
        <v>114539.99999999999</v>
      </c>
      <c r="I2886">
        <v>121899.99999999999</v>
      </c>
    </row>
    <row r="2887" spans="1:9" x14ac:dyDescent="0.3">
      <c r="A2887" s="108" t="s">
        <v>342</v>
      </c>
      <c r="B2887">
        <v>77050</v>
      </c>
      <c r="C2887">
        <v>88090</v>
      </c>
      <c r="D2887">
        <v>99129.999999999985</v>
      </c>
      <c r="E2887">
        <v>110054.99999999999</v>
      </c>
      <c r="F2887">
        <v>118909.99999999999</v>
      </c>
      <c r="G2887">
        <v>127764.99999999999</v>
      </c>
      <c r="H2887">
        <v>136505</v>
      </c>
      <c r="I2887">
        <v>145360</v>
      </c>
    </row>
    <row r="2888" spans="1:9" x14ac:dyDescent="0.3">
      <c r="A2888" s="108" t="s">
        <v>166</v>
      </c>
      <c r="B2888">
        <v>72105</v>
      </c>
      <c r="C2888">
        <v>82340</v>
      </c>
      <c r="D2888">
        <v>92690</v>
      </c>
      <c r="E2888">
        <v>102924.99999999999</v>
      </c>
      <c r="F2888">
        <v>111204.99999999999</v>
      </c>
      <c r="G2888">
        <v>119484.99999999999</v>
      </c>
      <c r="H2888">
        <v>127649.99999999999</v>
      </c>
      <c r="I2888">
        <v>135930</v>
      </c>
    </row>
    <row r="2889" spans="1:9" x14ac:dyDescent="0.3">
      <c r="A2889" s="108" t="s">
        <v>19</v>
      </c>
      <c r="B2889">
        <v>64744.999999999993</v>
      </c>
      <c r="C2889">
        <v>73945</v>
      </c>
      <c r="D2889">
        <v>83145</v>
      </c>
      <c r="E2889">
        <v>92345</v>
      </c>
      <c r="F2889">
        <v>99819.999999999985</v>
      </c>
      <c r="G2889">
        <v>107179.99999999999</v>
      </c>
      <c r="H2889">
        <v>114539.99999999999</v>
      </c>
      <c r="I2889">
        <v>121899.99999999999</v>
      </c>
    </row>
    <row r="2890" spans="1:9" x14ac:dyDescent="0.3">
      <c r="A2890" s="108" t="s">
        <v>343</v>
      </c>
      <c r="B2890">
        <v>74520</v>
      </c>
      <c r="C2890">
        <v>85100</v>
      </c>
      <c r="D2890">
        <v>95794.999999999985</v>
      </c>
      <c r="E2890">
        <v>106374.99999999999</v>
      </c>
      <c r="F2890">
        <v>114884.99999999999</v>
      </c>
      <c r="G2890">
        <v>123394.99999999999</v>
      </c>
      <c r="H2890">
        <v>131905</v>
      </c>
      <c r="I2890">
        <v>140415</v>
      </c>
    </row>
    <row r="2891" spans="1:9" x14ac:dyDescent="0.3">
      <c r="A2891" s="108" t="s">
        <v>24</v>
      </c>
      <c r="B2891">
        <v>64744.999999999993</v>
      </c>
      <c r="C2891">
        <v>73945</v>
      </c>
      <c r="D2891">
        <v>83145</v>
      </c>
      <c r="E2891">
        <v>92345</v>
      </c>
      <c r="F2891">
        <v>99819.999999999985</v>
      </c>
      <c r="G2891">
        <v>107179.99999999999</v>
      </c>
      <c r="H2891">
        <v>114539.99999999999</v>
      </c>
      <c r="I2891">
        <v>121899.99999999999</v>
      </c>
    </row>
    <row r="2892" spans="1:9" x14ac:dyDescent="0.3">
      <c r="A2892" s="108" t="s">
        <v>344</v>
      </c>
      <c r="B2892">
        <v>92920</v>
      </c>
      <c r="C2892">
        <v>106144.99999999999</v>
      </c>
      <c r="D2892">
        <v>119369.99999999999</v>
      </c>
      <c r="E2892">
        <v>132595</v>
      </c>
      <c r="F2892">
        <v>143290</v>
      </c>
      <c r="G2892">
        <v>153870</v>
      </c>
      <c r="H2892">
        <v>164450</v>
      </c>
      <c r="I2892">
        <v>175030</v>
      </c>
    </row>
    <row r="2893" spans="1:9" x14ac:dyDescent="0.3">
      <c r="A2893" s="108" t="s">
        <v>345</v>
      </c>
      <c r="B2893">
        <v>65665</v>
      </c>
      <c r="C2893">
        <v>74980</v>
      </c>
      <c r="D2893">
        <v>84410</v>
      </c>
      <c r="E2893">
        <v>93725</v>
      </c>
      <c r="F2893">
        <v>101314.99999999999</v>
      </c>
      <c r="G2893">
        <v>108789.99999999999</v>
      </c>
      <c r="H2893">
        <v>116264.99999999999</v>
      </c>
      <c r="I2893">
        <v>123739.99999999999</v>
      </c>
    </row>
    <row r="2894" spans="1:9" x14ac:dyDescent="0.3">
      <c r="A2894" s="108" t="s">
        <v>346</v>
      </c>
      <c r="B2894">
        <v>66355</v>
      </c>
      <c r="C2894">
        <v>75785</v>
      </c>
      <c r="D2894">
        <v>85215</v>
      </c>
      <c r="E2894">
        <v>94644.999999999985</v>
      </c>
      <c r="F2894">
        <v>102234.99999999999</v>
      </c>
      <c r="G2894">
        <v>109824.99999999999</v>
      </c>
      <c r="H2894">
        <v>117414.99999999999</v>
      </c>
      <c r="I2894">
        <v>125004.99999999999</v>
      </c>
    </row>
    <row r="2895" spans="1:9" x14ac:dyDescent="0.3">
      <c r="A2895" s="108" t="s">
        <v>27</v>
      </c>
      <c r="B2895">
        <v>68770</v>
      </c>
      <c r="C2895">
        <v>78545</v>
      </c>
      <c r="D2895">
        <v>88320</v>
      </c>
      <c r="E2895">
        <v>98094.999999999985</v>
      </c>
      <c r="F2895">
        <v>106029.99999999999</v>
      </c>
      <c r="G2895">
        <v>113849.99999999999</v>
      </c>
      <c r="H2895">
        <v>121669.99999999999</v>
      </c>
      <c r="I2895">
        <v>129489.99999999999</v>
      </c>
    </row>
    <row r="2896" spans="1:9" x14ac:dyDescent="0.3">
      <c r="A2896" s="108" t="s">
        <v>347</v>
      </c>
      <c r="B2896">
        <v>66125</v>
      </c>
      <c r="C2896">
        <v>75555</v>
      </c>
      <c r="D2896">
        <v>84985</v>
      </c>
      <c r="E2896">
        <v>94414.999999999985</v>
      </c>
      <c r="F2896">
        <v>102004.99999999999</v>
      </c>
      <c r="G2896">
        <v>109594.99999999999</v>
      </c>
      <c r="H2896">
        <v>117184.99999999999</v>
      </c>
      <c r="I2896">
        <v>124659.99999999999</v>
      </c>
    </row>
    <row r="2897" spans="1:11" x14ac:dyDescent="0.3">
      <c r="A2897" s="108" t="s">
        <v>348</v>
      </c>
      <c r="B2897">
        <v>72105</v>
      </c>
      <c r="C2897">
        <v>82340</v>
      </c>
      <c r="D2897">
        <v>92690</v>
      </c>
      <c r="E2897">
        <v>102924.99999999999</v>
      </c>
      <c r="F2897">
        <v>111204.99999999999</v>
      </c>
      <c r="G2897">
        <v>119484.99999999999</v>
      </c>
      <c r="H2897">
        <v>127649.99999999999</v>
      </c>
      <c r="I2897">
        <v>135930</v>
      </c>
      <c r="K2897" s="101"/>
    </row>
    <row r="2898" spans="1:11" x14ac:dyDescent="0.3">
      <c r="A2898" s="108" t="s">
        <v>349</v>
      </c>
      <c r="B2898">
        <v>64744.999999999993</v>
      </c>
      <c r="C2898">
        <v>73945</v>
      </c>
      <c r="D2898">
        <v>83145</v>
      </c>
      <c r="E2898">
        <v>92345</v>
      </c>
      <c r="F2898">
        <v>99819.999999999985</v>
      </c>
      <c r="G2898">
        <v>107179.99999999999</v>
      </c>
      <c r="H2898">
        <v>114539.99999999999</v>
      </c>
      <c r="I2898">
        <v>121899.99999999999</v>
      </c>
    </row>
    <row r="2899" spans="1:11" x14ac:dyDescent="0.3">
      <c r="A2899" s="108" t="s">
        <v>350</v>
      </c>
      <c r="B2899">
        <v>67850</v>
      </c>
      <c r="C2899">
        <v>77510</v>
      </c>
      <c r="D2899">
        <v>87170</v>
      </c>
      <c r="E2899">
        <v>96829.999999999985</v>
      </c>
      <c r="F2899">
        <v>104649.99999999999</v>
      </c>
      <c r="G2899">
        <v>112354.99999999999</v>
      </c>
      <c r="H2899">
        <v>120174.99999999999</v>
      </c>
      <c r="I2899">
        <v>127879.99999999999</v>
      </c>
    </row>
    <row r="2900" spans="1:11" x14ac:dyDescent="0.3">
      <c r="A2900" s="108" t="s">
        <v>351</v>
      </c>
      <c r="B2900">
        <v>64744.999999999993</v>
      </c>
      <c r="C2900">
        <v>73945</v>
      </c>
      <c r="D2900">
        <v>83145</v>
      </c>
      <c r="E2900">
        <v>92345</v>
      </c>
      <c r="F2900">
        <v>99819.999999999985</v>
      </c>
      <c r="G2900">
        <v>107179.99999999999</v>
      </c>
      <c r="H2900">
        <v>114539.99999999999</v>
      </c>
      <c r="I2900">
        <v>121899.99999999999</v>
      </c>
    </row>
    <row r="2901" spans="1:11" x14ac:dyDescent="0.3">
      <c r="A2901" s="108" t="s">
        <v>118</v>
      </c>
      <c r="B2901">
        <v>64744.999999999993</v>
      </c>
      <c r="C2901">
        <v>73945</v>
      </c>
      <c r="D2901">
        <v>83145</v>
      </c>
      <c r="E2901">
        <v>92345</v>
      </c>
      <c r="F2901">
        <v>99819.999999999985</v>
      </c>
      <c r="G2901">
        <v>107179.99999999999</v>
      </c>
      <c r="H2901">
        <v>114539.99999999999</v>
      </c>
      <c r="I2901">
        <v>121899.99999999999</v>
      </c>
    </row>
    <row r="2902" spans="1:11" x14ac:dyDescent="0.3">
      <c r="A2902" s="108" t="s">
        <v>289</v>
      </c>
      <c r="B2902">
        <v>71530</v>
      </c>
      <c r="C2902">
        <v>81765</v>
      </c>
      <c r="D2902">
        <v>92000</v>
      </c>
      <c r="E2902">
        <v>102119.99999999999</v>
      </c>
      <c r="F2902">
        <v>110399.99999999999</v>
      </c>
      <c r="G2902">
        <v>118564.99999999999</v>
      </c>
      <c r="H2902">
        <v>126729.99999999999</v>
      </c>
      <c r="I2902">
        <v>134895</v>
      </c>
    </row>
    <row r="2903" spans="1:11" x14ac:dyDescent="0.3">
      <c r="A2903" s="108" t="s">
        <v>352</v>
      </c>
      <c r="B2903">
        <v>64744.999999999993</v>
      </c>
      <c r="C2903">
        <v>73945</v>
      </c>
      <c r="D2903">
        <v>83145</v>
      </c>
      <c r="E2903">
        <v>92345</v>
      </c>
      <c r="F2903">
        <v>99819.999999999985</v>
      </c>
      <c r="G2903">
        <v>107179.99999999999</v>
      </c>
      <c r="H2903">
        <v>114539.99999999999</v>
      </c>
      <c r="I2903">
        <v>121899.99999999999</v>
      </c>
    </row>
    <row r="2904" spans="1:11" x14ac:dyDescent="0.3">
      <c r="A2904" s="108" t="s">
        <v>353</v>
      </c>
      <c r="B2904">
        <v>72910</v>
      </c>
      <c r="C2904">
        <v>83260</v>
      </c>
      <c r="D2904">
        <v>93725</v>
      </c>
      <c r="E2904">
        <v>104074.99999999999</v>
      </c>
      <c r="F2904">
        <v>112469.99999999999</v>
      </c>
      <c r="G2904">
        <v>120749.99999999999</v>
      </c>
      <c r="H2904">
        <v>129144.99999999999</v>
      </c>
      <c r="I2904">
        <v>137425</v>
      </c>
    </row>
    <row r="2905" spans="1:11" x14ac:dyDescent="0.3">
      <c r="A2905" s="108" t="s">
        <v>183</v>
      </c>
      <c r="B2905">
        <v>64744.999999999993</v>
      </c>
      <c r="C2905">
        <v>73945</v>
      </c>
      <c r="D2905">
        <v>83145</v>
      </c>
      <c r="E2905">
        <v>92345</v>
      </c>
      <c r="F2905">
        <v>99819.999999999985</v>
      </c>
      <c r="G2905">
        <v>107179.99999999999</v>
      </c>
      <c r="H2905">
        <v>114539.99999999999</v>
      </c>
      <c r="I2905">
        <v>121899.99999999999</v>
      </c>
    </row>
    <row r="2906" spans="1:11" x14ac:dyDescent="0.3">
      <c r="A2906" s="108" t="s">
        <v>42</v>
      </c>
      <c r="B2906">
        <v>64744.999999999993</v>
      </c>
      <c r="C2906">
        <v>73945</v>
      </c>
      <c r="D2906">
        <v>83145</v>
      </c>
      <c r="E2906">
        <v>92345</v>
      </c>
      <c r="F2906">
        <v>99819.999999999985</v>
      </c>
      <c r="G2906">
        <v>107179.99999999999</v>
      </c>
      <c r="H2906">
        <v>114539.99999999999</v>
      </c>
      <c r="I2906">
        <v>121899.99999999999</v>
      </c>
    </row>
    <row r="2907" spans="1:11" x14ac:dyDescent="0.3">
      <c r="A2907" s="108" t="s">
        <v>44</v>
      </c>
      <c r="B2907">
        <v>70955</v>
      </c>
      <c r="C2907">
        <v>81075</v>
      </c>
      <c r="D2907">
        <v>91195</v>
      </c>
      <c r="E2907">
        <v>101314.99999999999</v>
      </c>
      <c r="F2907">
        <v>109479.99999999999</v>
      </c>
      <c r="G2907">
        <v>117529.99999999999</v>
      </c>
      <c r="H2907">
        <v>125694.99999999999</v>
      </c>
      <c r="I2907">
        <v>133745</v>
      </c>
    </row>
    <row r="2908" spans="1:11" x14ac:dyDescent="0.3">
      <c r="A2908" s="108" t="s">
        <v>354</v>
      </c>
      <c r="B2908">
        <v>64744.999999999993</v>
      </c>
      <c r="C2908">
        <v>73945</v>
      </c>
      <c r="D2908">
        <v>83145</v>
      </c>
      <c r="E2908">
        <v>92345</v>
      </c>
      <c r="F2908">
        <v>99819.999999999985</v>
      </c>
      <c r="G2908">
        <v>107179.99999999999</v>
      </c>
      <c r="H2908">
        <v>114539.99999999999</v>
      </c>
      <c r="I2908">
        <v>121899.99999999999</v>
      </c>
    </row>
    <row r="2909" spans="1:11" x14ac:dyDescent="0.3">
      <c r="A2909" s="108" t="s">
        <v>355</v>
      </c>
      <c r="B2909">
        <v>72105</v>
      </c>
      <c r="C2909">
        <v>82340</v>
      </c>
      <c r="D2909">
        <v>92690</v>
      </c>
      <c r="E2909">
        <v>102924.99999999999</v>
      </c>
      <c r="F2909">
        <v>111204.99999999999</v>
      </c>
      <c r="G2909">
        <v>119484.99999999999</v>
      </c>
      <c r="H2909">
        <v>127649.99999999999</v>
      </c>
      <c r="I2909">
        <v>135930</v>
      </c>
    </row>
    <row r="2910" spans="1:11" x14ac:dyDescent="0.3">
      <c r="A2910" s="108" t="s">
        <v>356</v>
      </c>
      <c r="B2910">
        <v>72680</v>
      </c>
      <c r="C2910">
        <v>83030</v>
      </c>
      <c r="D2910">
        <v>93380</v>
      </c>
      <c r="E2910">
        <v>103729.99999999999</v>
      </c>
      <c r="F2910">
        <v>112124.99999999999</v>
      </c>
      <c r="G2910">
        <v>120404.99999999999</v>
      </c>
      <c r="H2910">
        <v>128684.99999999999</v>
      </c>
      <c r="I2910">
        <v>136965</v>
      </c>
    </row>
    <row r="2911" spans="1:11" x14ac:dyDescent="0.3">
      <c r="A2911" s="108" t="s">
        <v>357</v>
      </c>
      <c r="B2911">
        <v>72565</v>
      </c>
      <c r="C2911">
        <v>82915</v>
      </c>
      <c r="D2911">
        <v>93265</v>
      </c>
      <c r="E2911">
        <v>103614.99999999999</v>
      </c>
      <c r="F2911">
        <v>112009.99999999999</v>
      </c>
      <c r="G2911">
        <v>120289.99999999999</v>
      </c>
      <c r="H2911">
        <v>128569.99999999999</v>
      </c>
      <c r="I2911">
        <v>136850</v>
      </c>
    </row>
    <row r="2912" spans="1:11" x14ac:dyDescent="0.3">
      <c r="A2912" s="108" t="s">
        <v>358</v>
      </c>
      <c r="B2912">
        <v>64744.999999999993</v>
      </c>
      <c r="C2912">
        <v>73945</v>
      </c>
      <c r="D2912">
        <v>83145</v>
      </c>
      <c r="E2912">
        <v>92345</v>
      </c>
      <c r="F2912">
        <v>99819.999999999985</v>
      </c>
      <c r="G2912">
        <v>107179.99999999999</v>
      </c>
      <c r="H2912">
        <v>114539.99999999999</v>
      </c>
      <c r="I2912">
        <v>121899.99999999999</v>
      </c>
    </row>
    <row r="2913" spans="1:11" x14ac:dyDescent="0.3">
      <c r="A2913" s="108" t="s">
        <v>359</v>
      </c>
      <c r="B2913">
        <v>64744.999999999993</v>
      </c>
      <c r="C2913">
        <v>73945</v>
      </c>
      <c r="D2913">
        <v>83145</v>
      </c>
      <c r="E2913">
        <v>92345</v>
      </c>
      <c r="F2913">
        <v>99819.999999999985</v>
      </c>
      <c r="G2913">
        <v>107179.99999999999</v>
      </c>
      <c r="H2913">
        <v>114539.99999999999</v>
      </c>
      <c r="I2913">
        <v>121899.99999999999</v>
      </c>
    </row>
    <row r="2914" spans="1:11" x14ac:dyDescent="0.3">
      <c r="A2914" s="108" t="s">
        <v>303</v>
      </c>
      <c r="B2914">
        <v>65665</v>
      </c>
      <c r="C2914">
        <v>74980</v>
      </c>
      <c r="D2914">
        <v>84410</v>
      </c>
      <c r="E2914">
        <v>93725</v>
      </c>
      <c r="F2914">
        <v>101314.99999999999</v>
      </c>
      <c r="G2914">
        <v>108789.99999999999</v>
      </c>
      <c r="H2914">
        <v>116264.99999999999</v>
      </c>
      <c r="I2914">
        <v>123739.99999999999</v>
      </c>
      <c r="K2914" s="101"/>
    </row>
    <row r="2915" spans="1:11" x14ac:dyDescent="0.3">
      <c r="A2915" s="108" t="s">
        <v>360</v>
      </c>
      <c r="B2915">
        <v>64974.999999999993</v>
      </c>
      <c r="C2915">
        <v>74290</v>
      </c>
      <c r="D2915">
        <v>83605</v>
      </c>
      <c r="E2915">
        <v>92805</v>
      </c>
      <c r="F2915">
        <v>100279.99999999999</v>
      </c>
      <c r="G2915">
        <v>107754.99999999999</v>
      </c>
      <c r="H2915">
        <v>115114.99999999999</v>
      </c>
      <c r="I2915">
        <v>122589.99999999999</v>
      </c>
    </row>
    <row r="2916" spans="1:11" x14ac:dyDescent="0.3">
      <c r="A2916" s="108" t="s">
        <v>361</v>
      </c>
      <c r="B2916">
        <v>70610</v>
      </c>
      <c r="C2916">
        <v>80615</v>
      </c>
      <c r="D2916">
        <v>90735</v>
      </c>
      <c r="E2916">
        <v>100739.99999999999</v>
      </c>
      <c r="F2916">
        <v>108904.99999999999</v>
      </c>
      <c r="G2916">
        <v>116954.99999999999</v>
      </c>
      <c r="H2916">
        <v>125004.99999999999</v>
      </c>
      <c r="I2916">
        <v>133055</v>
      </c>
    </row>
    <row r="2917" spans="1:11" x14ac:dyDescent="0.3">
      <c r="A2917" s="108" t="s">
        <v>362</v>
      </c>
      <c r="B2917">
        <v>64744.999999999993</v>
      </c>
      <c r="C2917">
        <v>73945</v>
      </c>
      <c r="D2917">
        <v>83145</v>
      </c>
      <c r="E2917">
        <v>92345</v>
      </c>
      <c r="F2917">
        <v>99819.999999999985</v>
      </c>
      <c r="G2917">
        <v>107179.99999999999</v>
      </c>
      <c r="H2917">
        <v>114539.99999999999</v>
      </c>
      <c r="I2917">
        <v>121899.99999999999</v>
      </c>
    </row>
    <row r="2918" spans="1:11" x14ac:dyDescent="0.3">
      <c r="A2918" s="108" t="s">
        <v>196</v>
      </c>
      <c r="B2918">
        <v>64744.999999999993</v>
      </c>
      <c r="C2918">
        <v>73945</v>
      </c>
      <c r="D2918">
        <v>83145</v>
      </c>
      <c r="E2918">
        <v>92345</v>
      </c>
      <c r="F2918">
        <v>99819.999999999985</v>
      </c>
      <c r="G2918">
        <v>107179.99999999999</v>
      </c>
      <c r="H2918">
        <v>114539.99999999999</v>
      </c>
      <c r="I2918">
        <v>121899.99999999999</v>
      </c>
    </row>
    <row r="2919" spans="1:11" x14ac:dyDescent="0.3">
      <c r="A2919" s="108" t="s">
        <v>198</v>
      </c>
      <c r="B2919">
        <v>64744.999999999993</v>
      </c>
      <c r="C2919">
        <v>73945</v>
      </c>
      <c r="D2919">
        <v>83145</v>
      </c>
      <c r="E2919">
        <v>92345</v>
      </c>
      <c r="F2919">
        <v>99819.999999999985</v>
      </c>
      <c r="G2919">
        <v>107179.99999999999</v>
      </c>
      <c r="H2919">
        <v>114539.99999999999</v>
      </c>
      <c r="I2919">
        <v>121899.99999999999</v>
      </c>
    </row>
    <row r="2920" spans="1:11" x14ac:dyDescent="0.3">
      <c r="A2920" s="108" t="s">
        <v>363</v>
      </c>
      <c r="B2920">
        <v>76015</v>
      </c>
      <c r="C2920">
        <v>86940</v>
      </c>
      <c r="D2920">
        <v>97749.999999999985</v>
      </c>
      <c r="E2920">
        <v>108559.99999999999</v>
      </c>
      <c r="F2920">
        <v>117299.99999999999</v>
      </c>
      <c r="G2920">
        <v>126039.99999999999</v>
      </c>
      <c r="H2920">
        <v>134665</v>
      </c>
      <c r="I2920">
        <v>143405</v>
      </c>
    </row>
    <row r="2921" spans="1:11" x14ac:dyDescent="0.3">
      <c r="A2921" s="108" t="s">
        <v>70</v>
      </c>
      <c r="B2921">
        <v>65665</v>
      </c>
      <c r="C2921">
        <v>74980</v>
      </c>
      <c r="D2921">
        <v>84410</v>
      </c>
      <c r="E2921">
        <v>93725</v>
      </c>
      <c r="F2921">
        <v>101314.99999999999</v>
      </c>
      <c r="G2921">
        <v>108789.99999999999</v>
      </c>
      <c r="H2921">
        <v>116264.99999999999</v>
      </c>
      <c r="I2921">
        <v>123739.99999999999</v>
      </c>
    </row>
    <row r="2922" spans="1:11" x14ac:dyDescent="0.3">
      <c r="A2922" s="108" t="s">
        <v>364</v>
      </c>
      <c r="B2922">
        <v>64744.999999999993</v>
      </c>
      <c r="C2922">
        <v>73945</v>
      </c>
      <c r="D2922">
        <v>83145</v>
      </c>
      <c r="E2922">
        <v>92345</v>
      </c>
      <c r="F2922">
        <v>99819.999999999985</v>
      </c>
      <c r="G2922">
        <v>107179.99999999999</v>
      </c>
      <c r="H2922">
        <v>114539.99999999999</v>
      </c>
      <c r="I2922">
        <v>121899.99999999999</v>
      </c>
    </row>
    <row r="2923" spans="1:11" x14ac:dyDescent="0.3">
      <c r="A2923" s="108" t="s">
        <v>365</v>
      </c>
      <c r="B2923">
        <v>65204.999999999993</v>
      </c>
      <c r="C2923">
        <v>74520</v>
      </c>
      <c r="D2923">
        <v>83835</v>
      </c>
      <c r="E2923">
        <v>93150</v>
      </c>
      <c r="F2923">
        <v>100624.99999999999</v>
      </c>
      <c r="G2923">
        <v>108099.99999999999</v>
      </c>
      <c r="H2923">
        <v>115574.99999999999</v>
      </c>
      <c r="I2923">
        <v>123049.99999999999</v>
      </c>
    </row>
    <row r="2924" spans="1:11" x14ac:dyDescent="0.3">
      <c r="A2924" s="108" t="s">
        <v>366</v>
      </c>
      <c r="B2924">
        <v>77050</v>
      </c>
      <c r="C2924">
        <v>88090</v>
      </c>
      <c r="D2924">
        <v>99129.999999999985</v>
      </c>
      <c r="E2924">
        <v>110054.99999999999</v>
      </c>
      <c r="F2924">
        <v>118909.99999999999</v>
      </c>
      <c r="G2924">
        <v>127764.99999999999</v>
      </c>
      <c r="H2924">
        <v>136505</v>
      </c>
      <c r="I2924">
        <v>145360</v>
      </c>
    </row>
    <row r="2925" spans="1:11" x14ac:dyDescent="0.3">
      <c r="A2925" s="108" t="s">
        <v>367</v>
      </c>
      <c r="B2925">
        <v>76015</v>
      </c>
      <c r="C2925">
        <v>86940</v>
      </c>
      <c r="D2925">
        <v>97749.999999999985</v>
      </c>
      <c r="E2925">
        <v>108559.99999999999</v>
      </c>
      <c r="F2925">
        <v>117299.99999999999</v>
      </c>
      <c r="G2925">
        <v>126039.99999999999</v>
      </c>
      <c r="H2925">
        <v>134665</v>
      </c>
      <c r="I2925">
        <v>143405</v>
      </c>
    </row>
    <row r="2926" spans="1:11" x14ac:dyDescent="0.3">
      <c r="A2926" s="108" t="s">
        <v>368</v>
      </c>
      <c r="B2926">
        <v>65550</v>
      </c>
      <c r="C2926">
        <v>74865</v>
      </c>
      <c r="D2926">
        <v>84180</v>
      </c>
      <c r="E2926">
        <v>93495</v>
      </c>
      <c r="F2926">
        <v>101084.99999999999</v>
      </c>
      <c r="G2926">
        <v>108559.99999999999</v>
      </c>
      <c r="H2926">
        <v>116034.99999999999</v>
      </c>
      <c r="I2926">
        <v>123509.99999999999</v>
      </c>
    </row>
    <row r="2927" spans="1:11" x14ac:dyDescent="0.3">
      <c r="A2927" s="108" t="s">
        <v>369</v>
      </c>
      <c r="B2927">
        <v>94529.999999999985</v>
      </c>
      <c r="C2927">
        <v>107984.99999999999</v>
      </c>
      <c r="D2927">
        <v>121439.99999999999</v>
      </c>
      <c r="E2927">
        <v>134895</v>
      </c>
      <c r="F2927">
        <v>145705</v>
      </c>
      <c r="G2927">
        <v>156515</v>
      </c>
      <c r="H2927">
        <v>167325</v>
      </c>
      <c r="I2927">
        <v>178135</v>
      </c>
    </row>
    <row r="2928" spans="1:11" x14ac:dyDescent="0.3">
      <c r="A2928" s="108" t="s">
        <v>370</v>
      </c>
      <c r="B2928">
        <v>64744.999999999993</v>
      </c>
      <c r="C2928">
        <v>73945</v>
      </c>
      <c r="D2928">
        <v>83145</v>
      </c>
      <c r="E2928">
        <v>92345</v>
      </c>
      <c r="F2928">
        <v>99819.999999999985</v>
      </c>
      <c r="G2928">
        <v>107179.99999999999</v>
      </c>
      <c r="H2928">
        <v>114539.99999999999</v>
      </c>
      <c r="I2928">
        <v>121899.99999999999</v>
      </c>
    </row>
    <row r="2929" spans="1:11" x14ac:dyDescent="0.3">
      <c r="A2929" s="108" t="s">
        <v>371</v>
      </c>
      <c r="B2929">
        <v>72450</v>
      </c>
      <c r="C2929">
        <v>82800</v>
      </c>
      <c r="D2929">
        <v>93150</v>
      </c>
      <c r="E2929">
        <v>103384.99999999999</v>
      </c>
      <c r="F2929">
        <v>111664.99999999999</v>
      </c>
      <c r="G2929">
        <v>119944.99999999999</v>
      </c>
      <c r="H2929">
        <v>128224.99999999999</v>
      </c>
      <c r="I2929">
        <v>136505</v>
      </c>
    </row>
    <row r="2930" spans="1:11" x14ac:dyDescent="0.3">
      <c r="A2930" s="108" t="s">
        <v>372</v>
      </c>
      <c r="B2930">
        <v>64744.999999999993</v>
      </c>
      <c r="C2930">
        <v>73945</v>
      </c>
      <c r="D2930">
        <v>83145</v>
      </c>
      <c r="E2930">
        <v>92345</v>
      </c>
      <c r="F2930">
        <v>99819.999999999985</v>
      </c>
      <c r="G2930">
        <v>107179.99999999999</v>
      </c>
      <c r="H2930">
        <v>114539.99999999999</v>
      </c>
      <c r="I2930">
        <v>121899.99999999999</v>
      </c>
    </row>
    <row r="2931" spans="1:11" x14ac:dyDescent="0.3">
      <c r="A2931" s="108" t="s">
        <v>373</v>
      </c>
      <c r="B2931">
        <v>69575</v>
      </c>
      <c r="C2931">
        <v>79465</v>
      </c>
      <c r="D2931">
        <v>89355</v>
      </c>
      <c r="E2931">
        <v>99244.999999999985</v>
      </c>
      <c r="F2931">
        <v>107294.99999999999</v>
      </c>
      <c r="G2931">
        <v>115229.99999999999</v>
      </c>
      <c r="H2931">
        <v>123164.99999999999</v>
      </c>
      <c r="I2931">
        <v>131100</v>
      </c>
    </row>
    <row r="2932" spans="1:11" x14ac:dyDescent="0.3">
      <c r="A2932" s="108" t="s">
        <v>83</v>
      </c>
      <c r="B2932">
        <v>64744.999999999993</v>
      </c>
      <c r="C2932">
        <v>73945</v>
      </c>
      <c r="D2932">
        <v>83145</v>
      </c>
      <c r="E2932">
        <v>92345</v>
      </c>
      <c r="F2932">
        <v>99819.999999999985</v>
      </c>
      <c r="G2932">
        <v>107179.99999999999</v>
      </c>
      <c r="H2932">
        <v>114539.99999999999</v>
      </c>
      <c r="I2932">
        <v>121899.99999999999</v>
      </c>
    </row>
    <row r="2933" spans="1:11" x14ac:dyDescent="0.3">
      <c r="A2933" s="108" t="s">
        <v>374</v>
      </c>
      <c r="B2933">
        <v>65665</v>
      </c>
      <c r="C2933">
        <v>74980</v>
      </c>
      <c r="D2933">
        <v>84410</v>
      </c>
      <c r="E2933">
        <v>93725</v>
      </c>
      <c r="F2933">
        <v>101314.99999999999</v>
      </c>
      <c r="G2933">
        <v>108789.99999999999</v>
      </c>
      <c r="H2933">
        <v>116264.99999999999</v>
      </c>
      <c r="I2933">
        <v>123739.99999999999</v>
      </c>
    </row>
    <row r="2934" spans="1:11" x14ac:dyDescent="0.3">
      <c r="A2934" s="108" t="s">
        <v>375</v>
      </c>
      <c r="B2934">
        <v>64744.999999999993</v>
      </c>
      <c r="C2934">
        <v>73945</v>
      </c>
      <c r="D2934">
        <v>83145</v>
      </c>
      <c r="E2934">
        <v>92345</v>
      </c>
      <c r="F2934">
        <v>99819.999999999985</v>
      </c>
      <c r="G2934">
        <v>107179.99999999999</v>
      </c>
      <c r="H2934">
        <v>114539.99999999999</v>
      </c>
      <c r="I2934">
        <v>121899.99999999999</v>
      </c>
    </row>
    <row r="2935" spans="1:11" x14ac:dyDescent="0.3">
      <c r="A2935" s="108" t="s">
        <v>376</v>
      </c>
      <c r="B2935">
        <v>94529.999999999985</v>
      </c>
      <c r="C2935">
        <v>107984.99999999999</v>
      </c>
      <c r="D2935">
        <v>121439.99999999999</v>
      </c>
      <c r="E2935">
        <v>134895</v>
      </c>
      <c r="F2935">
        <v>145705</v>
      </c>
      <c r="G2935">
        <v>156515</v>
      </c>
      <c r="H2935">
        <v>167325</v>
      </c>
      <c r="I2935">
        <v>178135</v>
      </c>
      <c r="K2935" s="101"/>
    </row>
    <row r="2936" spans="1:11" x14ac:dyDescent="0.3">
      <c r="A2936" s="108" t="s">
        <v>377</v>
      </c>
      <c r="B2936">
        <v>66240</v>
      </c>
      <c r="C2936">
        <v>75670</v>
      </c>
      <c r="D2936">
        <v>85100</v>
      </c>
      <c r="E2936">
        <v>94529.999999999985</v>
      </c>
      <c r="F2936">
        <v>102119.99999999999</v>
      </c>
      <c r="G2936">
        <v>109709.99999999999</v>
      </c>
      <c r="H2936">
        <v>117299.99999999999</v>
      </c>
      <c r="I2936">
        <v>124889.99999999999</v>
      </c>
    </row>
    <row r="2937" spans="1:11" x14ac:dyDescent="0.3">
      <c r="A2937" s="108" t="s">
        <v>378</v>
      </c>
      <c r="B2937">
        <v>64744.999999999993</v>
      </c>
      <c r="C2937">
        <v>73945</v>
      </c>
      <c r="D2937">
        <v>83145</v>
      </c>
      <c r="E2937">
        <v>92345</v>
      </c>
      <c r="F2937">
        <v>99819.999999999985</v>
      </c>
      <c r="G2937">
        <v>107179.99999999999</v>
      </c>
      <c r="H2937">
        <v>114539.99999999999</v>
      </c>
      <c r="I2937">
        <v>121899.99999999999</v>
      </c>
    </row>
    <row r="2938" spans="1:11" x14ac:dyDescent="0.3">
      <c r="A2938" s="108" t="s">
        <v>379</v>
      </c>
      <c r="B2938">
        <v>64744.999999999993</v>
      </c>
      <c r="C2938">
        <v>73945</v>
      </c>
      <c r="D2938">
        <v>83145</v>
      </c>
      <c r="E2938">
        <v>92345</v>
      </c>
      <c r="F2938">
        <v>99819.999999999985</v>
      </c>
      <c r="G2938">
        <v>107179.99999999999</v>
      </c>
      <c r="H2938">
        <v>114539.99999999999</v>
      </c>
      <c r="I2938">
        <v>121899.99999999999</v>
      </c>
    </row>
    <row r="2939" spans="1:11" x14ac:dyDescent="0.3">
      <c r="A2939" s="108" t="s">
        <v>380</v>
      </c>
      <c r="B2939">
        <v>68195</v>
      </c>
      <c r="C2939">
        <v>77855</v>
      </c>
      <c r="D2939">
        <v>87630</v>
      </c>
      <c r="E2939">
        <v>97289.999999999985</v>
      </c>
      <c r="F2939">
        <v>105109.99999999999</v>
      </c>
      <c r="G2939">
        <v>112929.99999999999</v>
      </c>
      <c r="H2939">
        <v>120749.99999999999</v>
      </c>
      <c r="I2939">
        <v>128454.99999999999</v>
      </c>
    </row>
    <row r="2940" spans="1:11" x14ac:dyDescent="0.3">
      <c r="A2940" s="108" t="s">
        <v>323</v>
      </c>
      <c r="B2940">
        <v>64744.999999999993</v>
      </c>
      <c r="C2940">
        <v>73945</v>
      </c>
      <c r="D2940">
        <v>83145</v>
      </c>
      <c r="E2940">
        <v>92345</v>
      </c>
      <c r="F2940">
        <v>99819.999999999985</v>
      </c>
      <c r="G2940">
        <v>107179.99999999999</v>
      </c>
      <c r="H2940">
        <v>114539.99999999999</v>
      </c>
      <c r="I2940">
        <v>121899.99999999999</v>
      </c>
    </row>
    <row r="2941" spans="1:11" x14ac:dyDescent="0.3">
      <c r="A2941" s="108" t="s">
        <v>381</v>
      </c>
      <c r="B2941">
        <v>65665</v>
      </c>
      <c r="C2941">
        <v>74980</v>
      </c>
      <c r="D2941">
        <v>84410</v>
      </c>
      <c r="E2941">
        <v>93725</v>
      </c>
      <c r="F2941">
        <v>101314.99999999999</v>
      </c>
      <c r="G2941">
        <v>108789.99999999999</v>
      </c>
      <c r="H2941">
        <v>116264.99999999999</v>
      </c>
      <c r="I2941">
        <v>123739.99999999999</v>
      </c>
    </row>
    <row r="2942" spans="1:11" x14ac:dyDescent="0.3">
      <c r="A2942" s="108" t="s">
        <v>382</v>
      </c>
      <c r="B2942">
        <v>64744.999999999993</v>
      </c>
      <c r="C2942">
        <v>73945</v>
      </c>
      <c r="D2942">
        <v>83145</v>
      </c>
      <c r="E2942">
        <v>92345</v>
      </c>
      <c r="F2942">
        <v>99819.999999999985</v>
      </c>
      <c r="G2942">
        <v>107179.99999999999</v>
      </c>
      <c r="H2942">
        <v>114539.99999999999</v>
      </c>
      <c r="I2942">
        <v>121899.99999999999</v>
      </c>
    </row>
    <row r="2943" spans="1:11" x14ac:dyDescent="0.3">
      <c r="A2943" s="108" t="s">
        <v>383</v>
      </c>
      <c r="B2943">
        <v>64744.999999999993</v>
      </c>
      <c r="C2943">
        <v>73945</v>
      </c>
      <c r="D2943">
        <v>83145</v>
      </c>
      <c r="E2943">
        <v>92345</v>
      </c>
      <c r="F2943">
        <v>99819.999999999985</v>
      </c>
      <c r="G2943">
        <v>107179.99999999999</v>
      </c>
      <c r="H2943">
        <v>114539.99999999999</v>
      </c>
      <c r="I2943">
        <v>121899.99999999999</v>
      </c>
    </row>
    <row r="2944" spans="1:11" x14ac:dyDescent="0.3">
      <c r="A2944" s="108" t="s">
        <v>384</v>
      </c>
      <c r="B2944">
        <v>70840</v>
      </c>
      <c r="C2944">
        <v>80960</v>
      </c>
      <c r="D2944">
        <v>91080</v>
      </c>
      <c r="E2944">
        <v>101199.99999999999</v>
      </c>
      <c r="F2944">
        <v>109364.99999999999</v>
      </c>
      <c r="G2944">
        <v>117414.99999999999</v>
      </c>
      <c r="H2944">
        <v>125579.99999999999</v>
      </c>
      <c r="I2944">
        <v>133630</v>
      </c>
    </row>
    <row r="2945" spans="1:11" x14ac:dyDescent="0.3">
      <c r="A2945" s="108" t="s">
        <v>385</v>
      </c>
      <c r="B2945">
        <v>64744.999999999993</v>
      </c>
      <c r="C2945">
        <v>73945</v>
      </c>
      <c r="D2945">
        <v>83145</v>
      </c>
      <c r="E2945">
        <v>92345</v>
      </c>
      <c r="F2945">
        <v>99819.999999999985</v>
      </c>
      <c r="G2945">
        <v>107179.99999999999</v>
      </c>
      <c r="H2945">
        <v>114539.99999999999</v>
      </c>
      <c r="I2945">
        <v>121899.99999999999</v>
      </c>
    </row>
    <row r="2946" spans="1:11" x14ac:dyDescent="0.3">
      <c r="A2946" s="108" t="s">
        <v>98</v>
      </c>
      <c r="B2946">
        <v>76015</v>
      </c>
      <c r="C2946">
        <v>86940</v>
      </c>
      <c r="D2946">
        <v>97749.999999999985</v>
      </c>
      <c r="E2946">
        <v>108559.99999999999</v>
      </c>
      <c r="F2946">
        <v>117299.99999999999</v>
      </c>
      <c r="G2946">
        <v>126039.99999999999</v>
      </c>
      <c r="H2946">
        <v>134665</v>
      </c>
      <c r="I2946">
        <v>143405</v>
      </c>
    </row>
    <row r="2947" spans="1:11" x14ac:dyDescent="0.3">
      <c r="A2947" s="108" t="s">
        <v>386</v>
      </c>
      <c r="B2947">
        <v>76015</v>
      </c>
      <c r="C2947">
        <v>86940</v>
      </c>
      <c r="D2947">
        <v>97749.999999999985</v>
      </c>
      <c r="E2947">
        <v>108559.99999999999</v>
      </c>
      <c r="F2947">
        <v>117299.99999999999</v>
      </c>
      <c r="G2947">
        <v>126039.99999999999</v>
      </c>
      <c r="H2947">
        <v>134665</v>
      </c>
      <c r="I2947">
        <v>143405</v>
      </c>
    </row>
    <row r="2948" spans="1:11" x14ac:dyDescent="0.3">
      <c r="A2948" s="108" t="s">
        <v>387</v>
      </c>
      <c r="B2948">
        <v>65665</v>
      </c>
      <c r="C2948">
        <v>74980</v>
      </c>
      <c r="D2948">
        <v>84410</v>
      </c>
      <c r="E2948">
        <v>93725</v>
      </c>
      <c r="F2948">
        <v>101314.99999999999</v>
      </c>
      <c r="G2948">
        <v>108789.99999999999</v>
      </c>
      <c r="H2948">
        <v>116264.99999999999</v>
      </c>
      <c r="I2948">
        <v>123739.99999999999</v>
      </c>
    </row>
    <row r="2949" spans="1:11" x14ac:dyDescent="0.3">
      <c r="A2949" s="108" t="s">
        <v>388</v>
      </c>
      <c r="B2949">
        <v>64744.999999999993</v>
      </c>
      <c r="C2949">
        <v>73945</v>
      </c>
      <c r="D2949">
        <v>83145</v>
      </c>
      <c r="E2949">
        <v>92345</v>
      </c>
      <c r="F2949">
        <v>99819.999999999985</v>
      </c>
      <c r="G2949">
        <v>107179.99999999999</v>
      </c>
      <c r="H2949">
        <v>114539.99999999999</v>
      </c>
      <c r="I2949">
        <v>121899.99999999999</v>
      </c>
    </row>
    <row r="2950" spans="1:11" x14ac:dyDescent="0.3">
      <c r="A2950" s="108" t="s">
        <v>104</v>
      </c>
      <c r="B2950">
        <v>68425</v>
      </c>
      <c r="C2950">
        <v>78200</v>
      </c>
      <c r="D2950">
        <v>87975</v>
      </c>
      <c r="E2950">
        <v>97749.999999999985</v>
      </c>
      <c r="F2950">
        <v>105569.99999999999</v>
      </c>
      <c r="G2950">
        <v>113389.99999999999</v>
      </c>
      <c r="H2950">
        <v>121209.99999999999</v>
      </c>
      <c r="I2950">
        <v>129029.99999999999</v>
      </c>
    </row>
    <row r="2951" spans="1:11" x14ac:dyDescent="0.3">
      <c r="A2951" s="108" t="s">
        <v>389</v>
      </c>
      <c r="B2951">
        <v>64744.999999999993</v>
      </c>
      <c r="C2951">
        <v>73945</v>
      </c>
      <c r="D2951">
        <v>83145</v>
      </c>
      <c r="E2951">
        <v>92345</v>
      </c>
      <c r="F2951">
        <v>99819.999999999985</v>
      </c>
      <c r="G2951">
        <v>107179.99999999999</v>
      </c>
      <c r="H2951">
        <v>114539.99999999999</v>
      </c>
      <c r="I2951">
        <v>121899.99999999999</v>
      </c>
    </row>
    <row r="2952" spans="1:11" x14ac:dyDescent="0.3">
      <c r="A2952" s="108" t="s">
        <v>1711</v>
      </c>
      <c r="B2952">
        <v>71645</v>
      </c>
      <c r="C2952">
        <v>81880</v>
      </c>
      <c r="D2952">
        <v>92115</v>
      </c>
      <c r="E2952">
        <v>102234.99999999999</v>
      </c>
      <c r="F2952">
        <v>110514.99999999999</v>
      </c>
      <c r="G2952">
        <v>118679.99999999999</v>
      </c>
      <c r="H2952">
        <v>126844.99999999999</v>
      </c>
      <c r="I2952">
        <v>135010</v>
      </c>
      <c r="K2952" s="106" t="s">
        <v>1866</v>
      </c>
    </row>
    <row r="2953" spans="1:11" x14ac:dyDescent="0.3">
      <c r="A2953" s="108" t="s">
        <v>1488</v>
      </c>
      <c r="B2953">
        <v>70610</v>
      </c>
      <c r="C2953">
        <v>80615</v>
      </c>
      <c r="D2953">
        <v>90735</v>
      </c>
      <c r="E2953">
        <v>100739.99999999999</v>
      </c>
      <c r="F2953">
        <v>108904.99999999999</v>
      </c>
      <c r="G2953">
        <v>116954.99999999999</v>
      </c>
      <c r="H2953">
        <v>125004.99999999999</v>
      </c>
      <c r="I2953">
        <v>133055</v>
      </c>
    </row>
    <row r="2954" spans="1:11" x14ac:dyDescent="0.3">
      <c r="A2954" s="108" t="s">
        <v>277</v>
      </c>
      <c r="B2954">
        <v>79695</v>
      </c>
      <c r="C2954">
        <v>91080</v>
      </c>
      <c r="D2954">
        <v>102464.99999999999</v>
      </c>
      <c r="E2954">
        <v>113849.99999999999</v>
      </c>
      <c r="F2954">
        <v>123049.99999999999</v>
      </c>
      <c r="G2954">
        <v>132135</v>
      </c>
      <c r="H2954">
        <v>141220</v>
      </c>
      <c r="I2954">
        <v>150305</v>
      </c>
    </row>
    <row r="2955" spans="1:11" x14ac:dyDescent="0.3">
      <c r="A2955" s="108" t="s">
        <v>815</v>
      </c>
      <c r="B2955">
        <v>70610</v>
      </c>
      <c r="C2955">
        <v>80615</v>
      </c>
      <c r="D2955">
        <v>90735</v>
      </c>
      <c r="E2955">
        <v>100739.99999999999</v>
      </c>
      <c r="F2955">
        <v>108904.99999999999</v>
      </c>
      <c r="G2955">
        <v>116954.99999999999</v>
      </c>
      <c r="H2955">
        <v>125004.99999999999</v>
      </c>
      <c r="I2955">
        <v>133055</v>
      </c>
    </row>
    <row r="2956" spans="1:11" x14ac:dyDescent="0.3">
      <c r="A2956" s="108" t="s">
        <v>1712</v>
      </c>
      <c r="B2956">
        <v>73600</v>
      </c>
      <c r="C2956">
        <v>84065</v>
      </c>
      <c r="D2956">
        <v>94529.999999999985</v>
      </c>
      <c r="E2956">
        <v>104994.99999999999</v>
      </c>
      <c r="F2956">
        <v>113504.99999999999</v>
      </c>
      <c r="G2956">
        <v>121899.99999999999</v>
      </c>
      <c r="H2956">
        <v>130294.99999999999</v>
      </c>
      <c r="I2956">
        <v>138690</v>
      </c>
    </row>
    <row r="2957" spans="1:11" x14ac:dyDescent="0.3">
      <c r="A2957" s="108" t="s">
        <v>1591</v>
      </c>
      <c r="B2957">
        <v>71645</v>
      </c>
      <c r="C2957">
        <v>81880</v>
      </c>
      <c r="D2957">
        <v>92115</v>
      </c>
      <c r="E2957">
        <v>102349.99999999999</v>
      </c>
      <c r="F2957">
        <v>110629.99999999999</v>
      </c>
      <c r="G2957">
        <v>118794.99999999999</v>
      </c>
      <c r="H2957">
        <v>126959.99999999999</v>
      </c>
      <c r="I2957">
        <v>135125</v>
      </c>
    </row>
    <row r="2958" spans="1:11" x14ac:dyDescent="0.3">
      <c r="A2958" s="108" t="s">
        <v>1090</v>
      </c>
      <c r="B2958">
        <v>70610</v>
      </c>
      <c r="C2958">
        <v>80615</v>
      </c>
      <c r="D2958">
        <v>90735</v>
      </c>
      <c r="E2958">
        <v>100739.99999999999</v>
      </c>
      <c r="F2958">
        <v>108904.99999999999</v>
      </c>
      <c r="G2958">
        <v>116954.99999999999</v>
      </c>
      <c r="H2958">
        <v>125004.99999999999</v>
      </c>
      <c r="I2958">
        <v>133055</v>
      </c>
    </row>
    <row r="2959" spans="1:11" x14ac:dyDescent="0.3">
      <c r="A2959" s="108" t="s">
        <v>1713</v>
      </c>
      <c r="B2959">
        <v>70610</v>
      </c>
      <c r="C2959">
        <v>80615</v>
      </c>
      <c r="D2959">
        <v>90735</v>
      </c>
      <c r="E2959">
        <v>100739.99999999999</v>
      </c>
      <c r="F2959">
        <v>108904.99999999999</v>
      </c>
      <c r="G2959">
        <v>116954.99999999999</v>
      </c>
      <c r="H2959">
        <v>125004.99999999999</v>
      </c>
      <c r="I2959">
        <v>133055</v>
      </c>
    </row>
    <row r="2960" spans="1:11" x14ac:dyDescent="0.3">
      <c r="A2960" s="108" t="s">
        <v>1714</v>
      </c>
      <c r="B2960">
        <v>70610</v>
      </c>
      <c r="C2960">
        <v>80615</v>
      </c>
      <c r="D2960">
        <v>90735</v>
      </c>
      <c r="E2960">
        <v>100739.99999999999</v>
      </c>
      <c r="F2960">
        <v>108904.99999999999</v>
      </c>
      <c r="G2960">
        <v>116954.99999999999</v>
      </c>
      <c r="H2960">
        <v>125004.99999999999</v>
      </c>
      <c r="I2960">
        <v>133055</v>
      </c>
    </row>
    <row r="2961" spans="1:11" x14ac:dyDescent="0.3">
      <c r="A2961" s="108" t="s">
        <v>47</v>
      </c>
      <c r="B2961">
        <v>70610</v>
      </c>
      <c r="C2961">
        <v>80615</v>
      </c>
      <c r="D2961">
        <v>90735</v>
      </c>
      <c r="E2961">
        <v>100739.99999999999</v>
      </c>
      <c r="F2961">
        <v>108904.99999999999</v>
      </c>
      <c r="G2961">
        <v>116954.99999999999</v>
      </c>
      <c r="H2961">
        <v>125004.99999999999</v>
      </c>
      <c r="I2961">
        <v>133055</v>
      </c>
    </row>
    <row r="2962" spans="1:11" x14ac:dyDescent="0.3">
      <c r="A2962" s="108" t="s">
        <v>1715</v>
      </c>
      <c r="B2962">
        <v>75325</v>
      </c>
      <c r="C2962">
        <v>86020</v>
      </c>
      <c r="D2962">
        <v>96829.999999999985</v>
      </c>
      <c r="E2962">
        <v>107524.99999999999</v>
      </c>
      <c r="F2962">
        <v>116149.99999999999</v>
      </c>
      <c r="G2962">
        <v>124774.99999999999</v>
      </c>
      <c r="H2962">
        <v>133400</v>
      </c>
      <c r="I2962">
        <v>142025</v>
      </c>
    </row>
    <row r="2963" spans="1:11" x14ac:dyDescent="0.3">
      <c r="A2963" s="108" t="s">
        <v>303</v>
      </c>
      <c r="B2963">
        <v>73255</v>
      </c>
      <c r="C2963">
        <v>83720</v>
      </c>
      <c r="D2963">
        <v>94185</v>
      </c>
      <c r="E2963">
        <v>104534.99999999999</v>
      </c>
      <c r="F2963">
        <v>112929.99999999999</v>
      </c>
      <c r="G2963">
        <v>121324.99999999999</v>
      </c>
      <c r="H2963">
        <v>129719.99999999999</v>
      </c>
      <c r="I2963">
        <v>138000</v>
      </c>
    </row>
    <row r="2964" spans="1:11" x14ac:dyDescent="0.3">
      <c r="A2964" s="108" t="s">
        <v>1716</v>
      </c>
      <c r="B2964">
        <v>70610</v>
      </c>
      <c r="C2964">
        <v>80615</v>
      </c>
      <c r="D2964">
        <v>90735</v>
      </c>
      <c r="E2964">
        <v>100739.99999999999</v>
      </c>
      <c r="F2964">
        <v>108904.99999999999</v>
      </c>
      <c r="G2964">
        <v>116954.99999999999</v>
      </c>
      <c r="H2964">
        <v>125004.99999999999</v>
      </c>
      <c r="I2964">
        <v>133055</v>
      </c>
    </row>
    <row r="2965" spans="1:11" x14ac:dyDescent="0.3">
      <c r="A2965" s="108" t="s">
        <v>1717</v>
      </c>
      <c r="B2965">
        <v>70610</v>
      </c>
      <c r="C2965">
        <v>80615</v>
      </c>
      <c r="D2965">
        <v>90735</v>
      </c>
      <c r="E2965">
        <v>100739.99999999999</v>
      </c>
      <c r="F2965">
        <v>108904.99999999999</v>
      </c>
      <c r="G2965">
        <v>116954.99999999999</v>
      </c>
      <c r="H2965">
        <v>125004.99999999999</v>
      </c>
      <c r="I2965">
        <v>133055</v>
      </c>
    </row>
    <row r="2966" spans="1:11" x14ac:dyDescent="0.3">
      <c r="A2966" s="108" t="s">
        <v>1107</v>
      </c>
      <c r="B2966">
        <v>70610</v>
      </c>
      <c r="C2966">
        <v>80615</v>
      </c>
      <c r="D2966">
        <v>90735</v>
      </c>
      <c r="E2966">
        <v>100739.99999999999</v>
      </c>
      <c r="F2966">
        <v>108904.99999999999</v>
      </c>
      <c r="G2966">
        <v>116954.99999999999</v>
      </c>
      <c r="H2966">
        <v>125004.99999999999</v>
      </c>
      <c r="I2966">
        <v>133055</v>
      </c>
    </row>
    <row r="2967" spans="1:11" x14ac:dyDescent="0.3">
      <c r="A2967" s="108" t="s">
        <v>1445</v>
      </c>
      <c r="B2967">
        <v>70610</v>
      </c>
      <c r="C2967">
        <v>80615</v>
      </c>
      <c r="D2967">
        <v>90735</v>
      </c>
      <c r="E2967">
        <v>100739.99999999999</v>
      </c>
      <c r="F2967">
        <v>108904.99999999999</v>
      </c>
      <c r="G2967">
        <v>116954.99999999999</v>
      </c>
      <c r="H2967">
        <v>125004.99999999999</v>
      </c>
      <c r="I2967">
        <v>133055</v>
      </c>
    </row>
    <row r="2968" spans="1:11" x14ac:dyDescent="0.3">
      <c r="A2968" s="108" t="s">
        <v>1407</v>
      </c>
      <c r="B2968">
        <v>73025</v>
      </c>
      <c r="C2968">
        <v>83490</v>
      </c>
      <c r="D2968">
        <v>93955</v>
      </c>
      <c r="E2968">
        <v>104304.99999999999</v>
      </c>
      <c r="F2968">
        <v>112699.99999999999</v>
      </c>
      <c r="G2968">
        <v>121094.99999999999</v>
      </c>
      <c r="H2968">
        <v>129374.99999999999</v>
      </c>
      <c r="I2968">
        <v>137770</v>
      </c>
      <c r="K2968" s="101"/>
    </row>
    <row r="2969" spans="1:11" x14ac:dyDescent="0.3">
      <c r="A2969" s="108" t="s">
        <v>1718</v>
      </c>
      <c r="B2969">
        <v>73025</v>
      </c>
      <c r="C2969">
        <v>83375</v>
      </c>
      <c r="D2969">
        <v>93840</v>
      </c>
      <c r="E2969">
        <v>104189.99999999999</v>
      </c>
      <c r="F2969">
        <v>112584.99999999999</v>
      </c>
      <c r="G2969">
        <v>120864.99999999999</v>
      </c>
      <c r="H2969">
        <v>129259.99999999999</v>
      </c>
      <c r="I2969">
        <v>137540</v>
      </c>
    </row>
    <row r="2970" spans="1:11" x14ac:dyDescent="0.3">
      <c r="A2970" s="108" t="s">
        <v>1719</v>
      </c>
      <c r="B2970">
        <v>78660</v>
      </c>
      <c r="C2970">
        <v>89930</v>
      </c>
      <c r="D2970">
        <v>101199.99999999999</v>
      </c>
      <c r="E2970">
        <v>112354.99999999999</v>
      </c>
      <c r="F2970">
        <v>121439.99999999999</v>
      </c>
      <c r="G2970">
        <v>130409.99999999999</v>
      </c>
      <c r="H2970">
        <v>139380</v>
      </c>
      <c r="I2970">
        <v>148350</v>
      </c>
    </row>
    <row r="2971" spans="1:11" x14ac:dyDescent="0.3">
      <c r="A2971" s="108" t="s">
        <v>1361</v>
      </c>
      <c r="B2971">
        <v>99014.999999999985</v>
      </c>
      <c r="C2971">
        <v>113159.99999999999</v>
      </c>
      <c r="D2971">
        <v>127304.99999999999</v>
      </c>
      <c r="E2971">
        <v>141450</v>
      </c>
      <c r="F2971">
        <v>152835</v>
      </c>
      <c r="G2971">
        <v>164105</v>
      </c>
      <c r="H2971">
        <v>175490</v>
      </c>
      <c r="I2971">
        <v>186760</v>
      </c>
    </row>
    <row r="2972" spans="1:11" x14ac:dyDescent="0.3">
      <c r="A2972" s="108" t="s">
        <v>1720</v>
      </c>
      <c r="B2972">
        <v>70610</v>
      </c>
      <c r="C2972">
        <v>80615</v>
      </c>
      <c r="D2972">
        <v>90735</v>
      </c>
      <c r="E2972">
        <v>100739.99999999999</v>
      </c>
      <c r="F2972">
        <v>108904.99999999999</v>
      </c>
      <c r="G2972">
        <v>116954.99999999999</v>
      </c>
      <c r="H2972">
        <v>125004.99999999999</v>
      </c>
      <c r="I2972">
        <v>133055</v>
      </c>
    </row>
    <row r="2973" spans="1:11" x14ac:dyDescent="0.3">
      <c r="A2973" s="108" t="s">
        <v>1721</v>
      </c>
      <c r="B2973">
        <v>70610</v>
      </c>
      <c r="C2973">
        <v>80615</v>
      </c>
      <c r="D2973">
        <v>90735</v>
      </c>
      <c r="E2973">
        <v>100739.99999999999</v>
      </c>
      <c r="F2973">
        <v>108904.99999999999</v>
      </c>
      <c r="G2973">
        <v>116954.99999999999</v>
      </c>
      <c r="H2973">
        <v>125004.99999999999</v>
      </c>
      <c r="I2973">
        <v>133055</v>
      </c>
    </row>
    <row r="2974" spans="1:11" x14ac:dyDescent="0.3">
      <c r="A2974" s="108" t="s">
        <v>1722</v>
      </c>
      <c r="B2974">
        <v>70610</v>
      </c>
      <c r="C2974">
        <v>80615</v>
      </c>
      <c r="D2974">
        <v>90735</v>
      </c>
      <c r="E2974">
        <v>100739.99999999999</v>
      </c>
      <c r="F2974">
        <v>108904.99999999999</v>
      </c>
      <c r="G2974">
        <v>116954.99999999999</v>
      </c>
      <c r="H2974">
        <v>125004.99999999999</v>
      </c>
      <c r="I2974">
        <v>133055</v>
      </c>
    </row>
  </sheetData>
  <pageMargins left="0.75" right="0.75" top="1" bottom="1" header="0.5" footer="0.5"/>
  <pageSetup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43</vt:i4>
      </vt:variant>
    </vt:vector>
  </HeadingPairs>
  <TitlesOfParts>
    <vt:vector size="47" baseType="lpstr">
      <vt:lpstr>UnitList</vt:lpstr>
      <vt:lpstr>UnitList-2ndPage</vt:lpstr>
      <vt:lpstr>UnitList-3rdPage</vt:lpstr>
      <vt:lpstr>AMIs</vt:lpstr>
      <vt:lpstr>Alabama2006115</vt:lpstr>
      <vt:lpstr>Arizona2016115</vt:lpstr>
      <vt:lpstr>Arkansas2006115</vt:lpstr>
      <vt:lpstr>California2006115</vt:lpstr>
      <vt:lpstr>Colorado2006115</vt:lpstr>
      <vt:lpstr>Florida2006115</vt:lpstr>
      <vt:lpstr>Georgia2006115</vt:lpstr>
      <vt:lpstr>Idaho2006115</vt:lpstr>
      <vt:lpstr>Illinois2006115</vt:lpstr>
      <vt:lpstr>Indiana2006115</vt:lpstr>
      <vt:lpstr>Iowa2006115</vt:lpstr>
      <vt:lpstr>Kansas2006115</vt:lpstr>
      <vt:lpstr>Kentucky2006115</vt:lpstr>
      <vt:lpstr>Maryland2006115</vt:lpstr>
      <vt:lpstr>Michigan2006115</vt:lpstr>
      <vt:lpstr>Minnesota2006115</vt:lpstr>
      <vt:lpstr>Mississippi2006115</vt:lpstr>
      <vt:lpstr>Missouri2006115</vt:lpstr>
      <vt:lpstr>Montana2006115</vt:lpstr>
      <vt:lpstr>Nebraska2006115</vt:lpstr>
      <vt:lpstr>Nevada2006115</vt:lpstr>
      <vt:lpstr>NewJersey2006115</vt:lpstr>
      <vt:lpstr>NewMexico2006115</vt:lpstr>
      <vt:lpstr>NewYork2006115</vt:lpstr>
      <vt:lpstr>NorthCarolina2006115</vt:lpstr>
      <vt:lpstr>NorthDakota2006115</vt:lpstr>
      <vt:lpstr>Ohio2006115</vt:lpstr>
      <vt:lpstr>Oklahoma2006115</vt:lpstr>
      <vt:lpstr>Oregon2006115</vt:lpstr>
      <vt:lpstr>Pennsylvania2006115</vt:lpstr>
      <vt:lpstr>UnitList!Print_Area</vt:lpstr>
      <vt:lpstr>'UnitList-2ndPage'!Print_Area</vt:lpstr>
      <vt:lpstr>'UnitList-3rdPage'!Print_Area</vt:lpstr>
      <vt:lpstr>SouthCarolina2006115</vt:lpstr>
      <vt:lpstr>SouthDakota2006115</vt:lpstr>
      <vt:lpstr>Tennessee2006115</vt:lpstr>
      <vt:lpstr>Texas2006115</vt:lpstr>
      <vt:lpstr>Utah2006115</vt:lpstr>
      <vt:lpstr>Virginia2006115</vt:lpstr>
      <vt:lpstr>Washington2006115</vt:lpstr>
      <vt:lpstr>WestVirginia2006115</vt:lpstr>
      <vt:lpstr>Wisconsin2006115</vt:lpstr>
      <vt:lpstr>Wyoming2006115</vt:lpstr>
    </vt:vector>
  </TitlesOfParts>
  <Company>FHLB Indianapolis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ahgravrb</dc:creator>
  <cp:lastModifiedBy>Chaney, Rori S</cp:lastModifiedBy>
  <cp:lastPrinted>2006-03-13T15:11:41Z</cp:lastPrinted>
  <dcterms:created xsi:type="dcterms:W3CDTF">2002-12-17T15:57:54Z</dcterms:created>
  <dcterms:modified xsi:type="dcterms:W3CDTF">2022-06-01T14:12:37Z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836509b-af46-4fec-8aaa-151a891db399_Enabled">
    <vt:lpwstr>true</vt:lpwstr>
  </property>
  <property fmtid="{D5CDD505-2E9C-101B-9397-08002B2CF9AE}" pid="3" name="MSIP_Label_c836509b-af46-4fec-8aaa-151a891db399_SetDate">
    <vt:lpwstr>2021-04-05T13:41:59Z</vt:lpwstr>
  </property>
  <property fmtid="{D5CDD505-2E9C-101B-9397-08002B2CF9AE}" pid="4" name="MSIP_Label_c836509b-af46-4fec-8aaa-151a891db399_Method">
    <vt:lpwstr>Standard</vt:lpwstr>
  </property>
  <property fmtid="{D5CDD505-2E9C-101B-9397-08002B2CF9AE}" pid="5" name="MSIP_Label_c836509b-af46-4fec-8aaa-151a891db399_Name">
    <vt:lpwstr>Internal</vt:lpwstr>
  </property>
  <property fmtid="{D5CDD505-2E9C-101B-9397-08002B2CF9AE}" pid="6" name="MSIP_Label_c836509b-af46-4fec-8aaa-151a891db399_SiteId">
    <vt:lpwstr>b61c7997-54b1-4f99-82c7-d392d0d4a7f1</vt:lpwstr>
  </property>
  <property fmtid="{D5CDD505-2E9C-101B-9397-08002B2CF9AE}" pid="7" name="MSIP_Label_c836509b-af46-4fec-8aaa-151a891db399_ActionId">
    <vt:lpwstr>9be4e022-750c-4309-8fcb-d7814034ed3a</vt:lpwstr>
  </property>
  <property fmtid="{D5CDD505-2E9C-101B-9397-08002B2CF9AE}" pid="8" name="MSIP_Label_c836509b-af46-4fec-8aaa-151a891db399_ContentBits">
    <vt:lpwstr>0</vt:lpwstr>
  </property>
  <property fmtid="{D5CDD505-2E9C-101B-9397-08002B2CF9AE}" pid="9" name="{A44787D4-0540-4523-9961-78E4036D8C6D}">
    <vt:lpwstr>{6E7FA3B2-E894-4AEF-A273-68E95A091058}</vt:lpwstr>
  </property>
</Properties>
</file>